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firstSheet="1" activeTab="1"/>
  </bookViews>
  <sheets>
    <sheet name="Arkusz1" sheetId="1" state="hidden" r:id="rId1"/>
    <sheet name="2" sheetId="2" r:id="rId2"/>
    <sheet name="3a" sheetId="3" r:id="rId3"/>
    <sheet name="5" sheetId="4" r:id="rId4"/>
    <sheet name="6" sheetId="5" r:id="rId5"/>
    <sheet name="7" sheetId="6" r:id="rId6"/>
    <sheet name="8" sheetId="7" r:id="rId7"/>
    <sheet name="9" sheetId="8" r:id="rId8"/>
    <sheet name="11" sheetId="9" r:id="rId9"/>
    <sheet name="12" sheetId="10" r:id="rId10"/>
    <sheet name="13" sheetId="11" r:id="rId11"/>
    <sheet name="14" sheetId="12" r:id="rId12"/>
  </sheets>
  <definedNames>
    <definedName name="_xlnm.Print_Area" localSheetId="8">'11'!$A$1:$F$19</definedName>
    <definedName name="_xlnm.Print_Area" localSheetId="3">'5'!$A$1:$D$31</definedName>
    <definedName name="_xlnm.Print_Area" localSheetId="5">'7'!$A$1:$BV$13</definedName>
    <definedName name="_xlnm.Print_Area" localSheetId="6">'8'!$A$1:$H$51</definedName>
  </definedNames>
  <calcPr fullCalcOnLoad="1"/>
</workbook>
</file>

<file path=xl/comments2.xml><?xml version="1.0" encoding="utf-8"?>
<comments xmlns="http://schemas.openxmlformats.org/spreadsheetml/2006/main">
  <authors>
    <author>pokoj11</author>
  </authors>
  <commentList>
    <comment ref="A35" authorId="0">
      <text>
        <r>
          <rPr>
            <b/>
            <sz val="8"/>
            <rFont val="Tahoma"/>
            <family val="0"/>
          </rPr>
          <t>pokoj11: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<sst xmlns="http://schemas.openxmlformats.org/spreadsheetml/2006/main" count="378" uniqueCount="259">
  <si>
    <t>Wyszczególnienie</t>
  </si>
  <si>
    <t>4.</t>
  </si>
  <si>
    <t>Dział</t>
  </si>
  <si>
    <t>Rozdział</t>
  </si>
  <si>
    <t>§</t>
  </si>
  <si>
    <t>Treść</t>
  </si>
  <si>
    <t>w tym:</t>
  </si>
  <si>
    <t>ogółem</t>
  </si>
  <si>
    <t>Wydatki</t>
  </si>
  <si>
    <t>Przychody</t>
  </si>
  <si>
    <t>I.</t>
  </si>
  <si>
    <t>1.</t>
  </si>
  <si>
    <t>2.</t>
  </si>
  <si>
    <t>3.</t>
  </si>
  <si>
    <t>Gospodarstwa pomocnicze</t>
  </si>
  <si>
    <t>II.</t>
  </si>
  <si>
    <t>III.</t>
  </si>
  <si>
    <t>Nazwa</t>
  </si>
  <si>
    <t>5.</t>
  </si>
  <si>
    <t>Kredyty</t>
  </si>
  <si>
    <t>6.</t>
  </si>
  <si>
    <t>Nadwyżka budżetu z lat ubiegłych</t>
  </si>
  <si>
    <t>7.</t>
  </si>
  <si>
    <t>Przychody ogółem:</t>
  </si>
  <si>
    <t>§ 952</t>
  </si>
  <si>
    <t>§ 957</t>
  </si>
  <si>
    <t>Spłaty pożyczek udzielonych</t>
  </si>
  <si>
    <t>§ 955</t>
  </si>
  <si>
    <t>Spłaty pożyczek</t>
  </si>
  <si>
    <t>§ 992</t>
  </si>
  <si>
    <t>§ 995</t>
  </si>
  <si>
    <t>§ 994</t>
  </si>
  <si>
    <t>§ 982</t>
  </si>
  <si>
    <t>Rozchody z tytułu innych rozliczeń</t>
  </si>
  <si>
    <t>Wydatki bieżące</t>
  </si>
  <si>
    <t>IV.</t>
  </si>
  <si>
    <t>Wydatki majątkowe</t>
  </si>
  <si>
    <t>Rozdz.</t>
  </si>
  <si>
    <t>w złotych</t>
  </si>
  <si>
    <t>Nazwa zadania</t>
  </si>
  <si>
    <t>Kwota dotacji</t>
  </si>
  <si>
    <t>Nazwa instytucji</t>
  </si>
  <si>
    <t>Ochrony Środowiska i Gospodarki Wodnej</t>
  </si>
  <si>
    <t>§ 991</t>
  </si>
  <si>
    <t>x</t>
  </si>
  <si>
    <t>Inne źródła (wolne środki)</t>
  </si>
  <si>
    <t>§ 903</t>
  </si>
  <si>
    <t>§ 951</t>
  </si>
  <si>
    <t>Spłaty kredytów</t>
  </si>
  <si>
    <t>Udzielone pożyczki</t>
  </si>
  <si>
    <t>Lokaty</t>
  </si>
  <si>
    <t>Spłaty pożyczek otrzymanych na finansowanie zadań realizowanych z udziałem środków pochodzących z budżetu UE</t>
  </si>
  <si>
    <t>§ 963</t>
  </si>
  <si>
    <t>w  złotych</t>
  </si>
  <si>
    <t>Lp.</t>
  </si>
  <si>
    <t>Klasyfikacja
§</t>
  </si>
  <si>
    <t>Kwota
2007 r.</t>
  </si>
  <si>
    <t>Stan środków obrotowych na początek roku</t>
  </si>
  <si>
    <t>w tym: wpłata do budżetu</t>
  </si>
  <si>
    <t>Stan środków obrotowych na koniec roku</t>
  </si>
  <si>
    <t>§ 931</t>
  </si>
  <si>
    <t>Przychody*</t>
  </si>
  <si>
    <t>Planowane wydatki</t>
  </si>
  <si>
    <t>z tego:</t>
  </si>
  <si>
    <t>Dotacje</t>
  </si>
  <si>
    <t>Wydatki
z tytułu poręczeń
i gwarancji</t>
  </si>
  <si>
    <t>Gospodarki Zasobem Geodezyjnym i Kartograficznym</t>
  </si>
  <si>
    <t>dotacje</t>
  </si>
  <si>
    <t>Wydatki
bieżące</t>
  </si>
  <si>
    <t>Wydatki
majątkowe</t>
  </si>
  <si>
    <t>Dotacje
ogółem</t>
  </si>
  <si>
    <t>Pożyczki na finansowanie zadań realizowanych
z udziałem środków pochodzących z budżetu UE</t>
  </si>
  <si>
    <t>Prywatyzacja majątku jst</t>
  </si>
  <si>
    <t>Rozchody ogółem:</t>
  </si>
  <si>
    <t>Ogółem</t>
  </si>
  <si>
    <t>Łączne koszty finansowe</t>
  </si>
  <si>
    <t>§*</t>
  </si>
  <si>
    <t>Wydatki na obsługę długu</t>
  </si>
  <si>
    <t>§**</t>
  </si>
  <si>
    <t>Jednostka organizacyjna realizująca program lub koordynująca wykonanie programu</t>
  </si>
  <si>
    <t>dochody własne jst</t>
  </si>
  <si>
    <t>Nazwa zadania inwestycyjnego</t>
  </si>
  <si>
    <t xml:space="preserve">§ 944 </t>
  </si>
  <si>
    <t>Wydatki
ogółem
(6+10)</t>
  </si>
  <si>
    <t>na inwestycje</t>
  </si>
  <si>
    <t>§ 265</t>
  </si>
  <si>
    <t>Stan środków obrotowych** na początek roku</t>
  </si>
  <si>
    <t>Stan środków obrotowych** na koniec roku</t>
  </si>
  <si>
    <t>dotacje
z budżetu***</t>
  </si>
  <si>
    <t>Papiery wartościowe (obligacje)</t>
  </si>
  <si>
    <t>Wykup papierów wartościowych (obligacji)</t>
  </si>
  <si>
    <r>
      <t xml:space="preserve">rok budżetowy 2007 </t>
    </r>
    <r>
      <rPr>
        <b/>
        <sz val="10"/>
        <rFont val="Arial CE"/>
        <family val="0"/>
      </rPr>
      <t>(8+9+10+11)</t>
    </r>
  </si>
  <si>
    <t>z tego źródła finansowania</t>
  </si>
  <si>
    <t>Plan
na 2007 r.
(6+12)</t>
  </si>
  <si>
    <t>Plan przychodów i wydatków Powiatowego Funduszu</t>
  </si>
  <si>
    <t>O10</t>
  </si>
  <si>
    <t>O1005</t>
  </si>
  <si>
    <t>O20</t>
  </si>
  <si>
    <t>O2001</t>
  </si>
  <si>
    <t>O2002</t>
  </si>
  <si>
    <t>O2095</t>
  </si>
  <si>
    <t>Pozostałe wydatki bieżące</t>
  </si>
  <si>
    <t>pozostałe wydatki bieżące</t>
  </si>
  <si>
    <t>przelewy redystrybucyjne</t>
  </si>
  <si>
    <t>wpływy z usług</t>
  </si>
  <si>
    <t>Dotacje celowe otrzymane z gminy na zadania bieżące realizowane na podstawie porozumień (umów) między jednostkami samorządu terytorialnego</t>
  </si>
  <si>
    <t>Dotacje celowe otrzymane z powiatu na zadania bieżące realizowane na podstawie porozumień (umów) między jednostkami samorządu terytorialnego</t>
  </si>
  <si>
    <t>dotacje z budżetu państwa</t>
  </si>
  <si>
    <t xml:space="preserve">pozostałe </t>
  </si>
  <si>
    <t>zakup sprzętu transportowego, pożarniczego oraz kwatermistrzowskiego</t>
  </si>
  <si>
    <t>Komenda Powiatowa Państwowej Straży Pożarnej</t>
  </si>
  <si>
    <t>miasto Piotrków Trybunalski</t>
  </si>
  <si>
    <t>powiat Opoczno</t>
  </si>
  <si>
    <t>powiat Łowicz</t>
  </si>
  <si>
    <t>powiat Brzeziny</t>
  </si>
  <si>
    <t>powiat Pajęczno</t>
  </si>
  <si>
    <t>powiat Łęczyca</t>
  </si>
  <si>
    <t>powiat Radomsko</t>
  </si>
  <si>
    <t>powiat Sochaczew</t>
  </si>
  <si>
    <t>miasto Łódź</t>
  </si>
  <si>
    <t>OGÓŁEM</t>
  </si>
  <si>
    <t>WYDATKI</t>
  </si>
  <si>
    <t>gmina miasto Biała Rawska</t>
  </si>
  <si>
    <t>DOCHODY</t>
  </si>
  <si>
    <t>OGÓŁEM DOCHODY</t>
  </si>
  <si>
    <t>OGÓŁEM WYDATKI</t>
  </si>
  <si>
    <t>1. Zespół Szkół Centrum Edukacji Zawodowej i Ustawicznej Warsztaty Szkolne Rawa Mazowiecka</t>
  </si>
  <si>
    <t>DOTACJA DLA INSTYTUCJI KULTURY</t>
  </si>
  <si>
    <t>Powiatowa Biblioteka Bubliczna                                                   w Rawie Mazowieckiej</t>
  </si>
  <si>
    <t>ROLNICTWO I ŁOWIECTWO</t>
  </si>
  <si>
    <t>Prace geodezyjno-urządzeniowe na potrzeby rolnictwa</t>
  </si>
  <si>
    <t>LEŚNICTWO</t>
  </si>
  <si>
    <t xml:space="preserve">Gospodarka leśna </t>
  </si>
  <si>
    <t xml:space="preserve">Nadzór nad gospodarką leśną </t>
  </si>
  <si>
    <t xml:space="preserve">Pozostała działalność </t>
  </si>
  <si>
    <t xml:space="preserve">TRANSPORT I ŁĄCZNOŚĆ  </t>
  </si>
  <si>
    <t xml:space="preserve">Drogi publiczne powiatowe </t>
  </si>
  <si>
    <t>TURYSTYKA</t>
  </si>
  <si>
    <t>Ośrodki informacji turystycznej</t>
  </si>
  <si>
    <t>GOSPODARKA MIESZKANIOWA</t>
  </si>
  <si>
    <t>Gospodarka gruntami i nieruchomościami</t>
  </si>
  <si>
    <t xml:space="preserve">DZIAłALNOŚĆ USłUGOWA </t>
  </si>
  <si>
    <t>Prace geodezyjne i kartograficzne (nieinwestycyjne)</t>
  </si>
  <si>
    <t>Nadzór budowlany</t>
  </si>
  <si>
    <t xml:space="preserve">ADMINISTRACJA PUBLICZNA </t>
  </si>
  <si>
    <t xml:space="preserve">Urzędy wojewódzkie </t>
  </si>
  <si>
    <t xml:space="preserve">Rady powiatów </t>
  </si>
  <si>
    <t xml:space="preserve">Starostwo powiatowe </t>
  </si>
  <si>
    <t xml:space="preserve">Komisje poborowe </t>
  </si>
  <si>
    <t>Promocja jednostek samorządu terytorialnego</t>
  </si>
  <si>
    <t xml:space="preserve">BAZPIECZEŃSTWO PUBLICZNE I OCHRONA PRZECIWPOŻAROWA </t>
  </si>
  <si>
    <t xml:space="preserve">Komendy powiatowe Państwowej Straży Pożarnej </t>
  </si>
  <si>
    <t xml:space="preserve">Obsługa papierów wartościowych, kredytów i pożyczek jednostek samorządu terytorialnego </t>
  </si>
  <si>
    <t xml:space="preserve">Rozliczenia z tytułu poręczeń i gwarancji udzielonych przez Skarb Państwa lub jednostkę samorządu terytorialnego </t>
  </si>
  <si>
    <t xml:space="preserve">RÓŻNE ROZLICZENIA </t>
  </si>
  <si>
    <t xml:space="preserve">Rezerwy ogólne i celowe </t>
  </si>
  <si>
    <t xml:space="preserve">OŚWIATA I WYCHOWANIE </t>
  </si>
  <si>
    <t xml:space="preserve">Szkoły podstawowe specjalne </t>
  </si>
  <si>
    <t xml:space="preserve">Gimnazja specjalne </t>
  </si>
  <si>
    <t xml:space="preserve">Licea profilowane </t>
  </si>
  <si>
    <t xml:space="preserve">Licea ogólnoksztacące </t>
  </si>
  <si>
    <t xml:space="preserve">Szkoły zawodowe </t>
  </si>
  <si>
    <t xml:space="preserve">Szkoły zawodowe specjalne </t>
  </si>
  <si>
    <t>Komisje egzaminacyjne</t>
  </si>
  <si>
    <t>OCHRONA ZDROWIA</t>
  </si>
  <si>
    <t>Szpitale ogólne</t>
  </si>
  <si>
    <t xml:space="preserve">Składki na ubezpieczenie zdrowotne oraz świadczenia dla osób nieobjętych obowiązkiem ubezpieczenia zdrowotnego   </t>
  </si>
  <si>
    <t xml:space="preserve">POMOC SPOŁECZNA </t>
  </si>
  <si>
    <t xml:space="preserve">Placówki opiekuńczo-wychowawcze </t>
  </si>
  <si>
    <t xml:space="preserve">Rodziny zastępcze </t>
  </si>
  <si>
    <t xml:space="preserve">Powiatowe centrum pomocy rodzinie </t>
  </si>
  <si>
    <t xml:space="preserve">POZOSTAŁE ZADANIA W ZAKRESIE POLITYKI SPOŁECZNEJ </t>
  </si>
  <si>
    <t>Państwowy Fundusz Rehabilitacji Osób Niepenosprawnych</t>
  </si>
  <si>
    <t xml:space="preserve">Powiatowe urzędy pracy </t>
  </si>
  <si>
    <t xml:space="preserve">EDUKACYJNA OPIEKA WYCHOWAWCZA </t>
  </si>
  <si>
    <t xml:space="preserve">Specjalne ośrodki szkolno-wychowawcze </t>
  </si>
  <si>
    <t>Poradnie psychologiczno-pedagogiczne, w tym poradnie specjalistyczne</t>
  </si>
  <si>
    <t xml:space="preserve">Internaty i bursy szkolne </t>
  </si>
  <si>
    <t>KULTURA I OCHRONA DZIEDZICTWA NARODOWEGO</t>
  </si>
  <si>
    <t xml:space="preserve">Biblioteki </t>
  </si>
  <si>
    <t xml:space="preserve">KULTURA FIZYCZNA I SPORT </t>
  </si>
  <si>
    <t xml:space="preserve">Zadania w zakresie kultury fizycznej i sportu </t>
  </si>
  <si>
    <t>OBSŁUGA DŁUGU PUBLICZNEGO</t>
  </si>
  <si>
    <t>BEZPIECZEŃSTWO PUBLICZNE I OCHRONA PRZECIWPOŻAROWA</t>
  </si>
  <si>
    <t>OŚWIATA I WYCHOWANIE</t>
  </si>
  <si>
    <t>Składki na ubezpieczenie zdrowotne oraz świadczenia dla osób nieobjętych obowiązkiem ubezpieczenia zdrowotnego</t>
  </si>
  <si>
    <t>POZOSTAŁE ZADANIA W ZAKRESIE POLITYKI SPOŁECZNEJ</t>
  </si>
  <si>
    <t>Dokształcanie i doskonalenie nauczycieli</t>
  </si>
  <si>
    <t>Zespoły do spraw orzekania                              o niepełnosprawności</t>
  </si>
  <si>
    <t xml:space="preserve">Pomoc materialna dla uczniów </t>
  </si>
  <si>
    <t>DZIAŁALNOŚĆ USŁUGOWA</t>
  </si>
  <si>
    <t>ADMINISTRACJA PUBLICZNA</t>
  </si>
  <si>
    <t>Powiatowe Inspektoraty Nadzoru Budowlanego</t>
  </si>
  <si>
    <t>Urzędy wojewódzkie</t>
  </si>
  <si>
    <t>Komisje poborowe</t>
  </si>
  <si>
    <t>Komendy Powiatowe Państwowej Straży Pożarnej</t>
  </si>
  <si>
    <t>Zespoły ds. orzekania o niepełnosprawności</t>
  </si>
  <si>
    <t>powiat Kutno</t>
  </si>
  <si>
    <t>POMOC SPOŁECZNA</t>
  </si>
  <si>
    <t>Placówki opiekuńczo-wychowawcze</t>
  </si>
  <si>
    <t>Rodziny zastępcze</t>
  </si>
  <si>
    <t>TRANSPORT I ŁĄCZNOŚĆ</t>
  </si>
  <si>
    <t>Drogi publiczne powiatowe</t>
  </si>
  <si>
    <t>miasto Rawa Mazowiecka</t>
  </si>
  <si>
    <t>Dotacje celowe przekazane gminie na zadania bieżące realizowane na podstwie porozumień (umów) między jednostkami samorządu terytorialnego</t>
  </si>
  <si>
    <t>Dotacje celowe przekazane dla powiatu na zadania bieżące realizowane na podstwie porozumień (umów) między jednostkami samorządu terytorialnego</t>
  </si>
  <si>
    <t>powiat Iława</t>
  </si>
  <si>
    <t xml:space="preserve">powiat Skierniewice </t>
  </si>
  <si>
    <t>powiat Łask</t>
  </si>
  <si>
    <t xml:space="preserve">OGÓŁEM WYDATKI </t>
  </si>
  <si>
    <t>Szkoły zawodowe</t>
  </si>
  <si>
    <t>Biblioteki</t>
  </si>
  <si>
    <t>Dotacja podmiotowa z budżetu dla niepublicznej jednostki systemu oświaty</t>
  </si>
  <si>
    <t>Dotacja podmiotowa z budżetu dla samorządowej instytucji kultury</t>
  </si>
  <si>
    <t>Dział 900 - Gospodarka Komunalna i Ochrona środowiska           Rozdział 90011-Fundusz Ochrony Środowiska i Gospodarki Wodnej</t>
  </si>
  <si>
    <t>POWIATOWY FUNDUSZ GOSPODARKI ZASOBEM GEODEZYJNYM                                        I KARTOGRAFICZNYM</t>
  </si>
  <si>
    <t>Dział 710 - działalność Usługowa                                                       Rozdział 71030 - Fundusz Gospodarki Zasobem Geodezyjnym                    i Kartograficznym</t>
  </si>
  <si>
    <t>POWIATOWY FUNDUSZ OCHRONY ŚRODOWISKA                                        I GOSPODARKI WODNEJ</t>
  </si>
  <si>
    <t xml:space="preserve">Technikum Zawodowe dla Dorosłych                                pan M. Górecki                                                                  </t>
  </si>
  <si>
    <t>Szkoła Policealna dla Dorosłych                                        pan M. Górecki, pan L. Górecki</t>
  </si>
  <si>
    <t xml:space="preserve">Prywatny Zespół szkół Zawodowych dla Dorosłych          pan W. Kaźmierczak, Pani J. Kaźmierczak </t>
  </si>
  <si>
    <t>Studium i Liceum Ekonomiczne "FORUM"                                       pani Z. Maruszak</t>
  </si>
  <si>
    <t>wynagrodzenia   i pochodne od wynagrodzeń</t>
  </si>
  <si>
    <t>Dochody i wydatki związane z realizacją zadań z zakresu administracji rządowej i innych zadań zleconych odrębnymi ustawami w 2008 r.</t>
  </si>
  <si>
    <t>Dochody i wydatki związane z realizacją zadań z zakresu administracji rządowej wykonywanych na podstawie porozumień z organami administracji rządowej w 2008 r.</t>
  </si>
  <si>
    <t>wynagrodzenia          i pochodne od wynagrodzeń</t>
  </si>
  <si>
    <t>Dochody i wydatki związane z realizacją zadań wykonywanych na podstawie porozumień (umów) między jednostkami samorządu terytorialnego w 2008 r.</t>
  </si>
  <si>
    <t>Dotacje podmiotowe  w 2008 r.</t>
  </si>
  <si>
    <t>DOTACJE NA DOFINANSOWANIE SZKÓŁ NIEPUBLICZNYCH NA 2008 ROK</t>
  </si>
  <si>
    <t>Wynagrodzenia                i pochodne od wynagrodzeń</t>
  </si>
  <si>
    <t>rezerwa ogólna</t>
  </si>
  <si>
    <t>rezerwa celowa, oświatowa</t>
  </si>
  <si>
    <t>Przychody i rozchody budżetu w 2008 r.</t>
  </si>
  <si>
    <t xml:space="preserve">powiat Piotrków </t>
  </si>
  <si>
    <t>powiat Leszno</t>
  </si>
  <si>
    <t>powiat Żyrardów</t>
  </si>
  <si>
    <t>Plan przychodów i wydatków  gospodarstwa pomocniczego na 2008 rok</t>
  </si>
  <si>
    <t>poowiat Łowicz</t>
  </si>
  <si>
    <t xml:space="preserve">            </t>
  </si>
  <si>
    <t>Dofinansowanie działalnosci bieżącej Warsztatu Terapii Zajęciowej w Rawie Mazowieckiej</t>
  </si>
  <si>
    <t>Wydanie wielonakładowe drugiej edycji ksiażki "Siedem wieków szkolnictwa w Rawie Mazowieckiej"</t>
  </si>
  <si>
    <t>Opracowanie i wydanie biuletynu informacyjnego " Rawskie Pokolenia"</t>
  </si>
  <si>
    <t>Dotacje celowe na zadania własne powiatu realizowane przez podmioty należące
i nienależące do sektora finansów publicznych w 2008 r.</t>
  </si>
  <si>
    <t>remont sali konferencyjnej,        wykonanie nagłośnienia</t>
  </si>
  <si>
    <t>zakup remontera drogowego</t>
  </si>
  <si>
    <t>Powiatowa Platforma Cyfrowa - Powiat Rawski</t>
  </si>
  <si>
    <t>Zadania inwestycyjne w 2008 r.</t>
  </si>
  <si>
    <t>Starostwo,  Wydział Komunikacji, Dróg i Transportu</t>
  </si>
  <si>
    <t>Starostwo, Wydział Rozwoju, Promocji              i Informacji</t>
  </si>
  <si>
    <t>Starostwo,    Wydział Rozwoju, Promocji              i Informacji</t>
  </si>
  <si>
    <t>wydatki majątkowe</t>
  </si>
  <si>
    <t>Plan na 2008 r.</t>
  </si>
  <si>
    <t>Rozliczenia
z budżetem
z tytułu wpłat nadwyżek środków za 2007 r.</t>
  </si>
  <si>
    <t>Ośrodki specjalnego poradnictwa mieszkania chronione i ośrodki interwencji kryzysowej</t>
  </si>
  <si>
    <t>Młodziezowe osrodki socjoterapii</t>
  </si>
  <si>
    <t>`</t>
  </si>
  <si>
    <t xml:space="preserve"> </t>
  </si>
  <si>
    <t>zarzadzania kryzysowe -rezerwa</t>
  </si>
  <si>
    <t>Wydatki budżetu powiatu na  2008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</si>
</sst>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29">
    <font>
      <sz val="10"/>
      <name val="Arial CE"/>
      <family val="0"/>
    </font>
    <font>
      <sz val="6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4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b/>
      <sz val="13"/>
      <name val="Arial CE"/>
      <family val="2"/>
    </font>
    <font>
      <sz val="10"/>
      <name val="Arial"/>
      <family val="2"/>
    </font>
    <font>
      <sz val="10"/>
      <color indexed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8"/>
      <name val="Tahoma"/>
      <family val="0"/>
    </font>
    <font>
      <b/>
      <sz val="8"/>
      <name val="Tahoma"/>
      <family val="0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6"/>
      <name val="Arial CE"/>
      <family val="2"/>
    </font>
    <font>
      <sz val="16"/>
      <name val="Arial CE"/>
      <family val="2"/>
    </font>
    <font>
      <i/>
      <sz val="12"/>
      <name val="Arial CE"/>
      <family val="2"/>
    </font>
    <font>
      <b/>
      <sz val="12"/>
      <color indexed="10"/>
      <name val="Arial CE"/>
      <family val="2"/>
    </font>
    <font>
      <b/>
      <sz val="12"/>
      <color indexed="17"/>
      <name val="Arial"/>
      <family val="2"/>
    </font>
    <font>
      <sz val="12"/>
      <color indexed="17"/>
      <name val="Arial"/>
      <family val="2"/>
    </font>
    <font>
      <b/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hair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0">
    <xf numFmtId="0" fontId="0" fillId="0" borderId="0" xfId="0" applyAlignment="1">
      <alignment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top"/>
    </xf>
    <xf numFmtId="0" fontId="7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1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14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13" fillId="0" borderId="0" xfId="0" applyFont="1" applyAlignment="1">
      <alignment vertical="center"/>
    </xf>
    <xf numFmtId="0" fontId="13" fillId="0" borderId="0" xfId="0" applyFont="1" applyAlignment="1">
      <alignment/>
    </xf>
    <xf numFmtId="3" fontId="4" fillId="0" borderId="1" xfId="0" applyNumberFormat="1" applyFont="1" applyBorder="1" applyAlignment="1">
      <alignment horizontal="center" vertical="center"/>
    </xf>
    <xf numFmtId="3" fontId="0" fillId="0" borderId="3" xfId="0" applyNumberFormat="1" applyFont="1" applyBorder="1" applyAlignment="1">
      <alignment horizontal="center" vertical="center"/>
    </xf>
    <xf numFmtId="3" fontId="0" fillId="0" borderId="2" xfId="0" applyNumberFormat="1" applyFont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6" fillId="0" borderId="5" xfId="0" applyFont="1" applyBorder="1" applyAlignment="1">
      <alignment vertical="center"/>
    </xf>
    <xf numFmtId="0" fontId="20" fillId="2" borderId="1" xfId="0" applyFont="1" applyFill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8" fillId="0" borderId="0" xfId="0" applyFont="1" applyAlignment="1">
      <alignment vertical="center"/>
    </xf>
    <xf numFmtId="0" fontId="5" fillId="0" borderId="7" xfId="0" applyFont="1" applyBorder="1" applyAlignment="1">
      <alignment vertical="center"/>
    </xf>
    <xf numFmtId="3" fontId="5" fillId="0" borderId="7" xfId="0" applyNumberFormat="1" applyFont="1" applyBorder="1" applyAlignment="1">
      <alignment vertical="center"/>
    </xf>
    <xf numFmtId="3" fontId="8" fillId="0" borderId="1" xfId="0" applyNumberFormat="1" applyFont="1" applyBorder="1" applyAlignment="1">
      <alignment vertical="center"/>
    </xf>
    <xf numFmtId="3" fontId="8" fillId="0" borderId="5" xfId="0" applyNumberFormat="1" applyFont="1" applyBorder="1" applyAlignment="1">
      <alignment vertical="center"/>
    </xf>
    <xf numFmtId="0" fontId="5" fillId="0" borderId="8" xfId="0" applyFont="1" applyBorder="1" applyAlignment="1">
      <alignment vertical="center"/>
    </xf>
    <xf numFmtId="3" fontId="5" fillId="0" borderId="8" xfId="0" applyNumberFormat="1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4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/>
    </xf>
    <xf numFmtId="0" fontId="8" fillId="0" borderId="1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3" xfId="0" applyFont="1" applyBorder="1" applyAlignment="1">
      <alignment horizontal="right" vertical="center"/>
    </xf>
    <xf numFmtId="0" fontId="8" fillId="0" borderId="3" xfId="0" applyFont="1" applyBorder="1" applyAlignment="1">
      <alignment vertical="center"/>
    </xf>
    <xf numFmtId="3" fontId="8" fillId="0" borderId="3" xfId="0" applyNumberFormat="1" applyFont="1" applyBorder="1" applyAlignment="1">
      <alignment vertical="center"/>
    </xf>
    <xf numFmtId="0" fontId="8" fillId="0" borderId="5" xfId="0" applyFont="1" applyBorder="1" applyAlignment="1">
      <alignment vertical="center"/>
    </xf>
    <xf numFmtId="3" fontId="8" fillId="0" borderId="5" xfId="0" applyNumberFormat="1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3" fontId="8" fillId="0" borderId="10" xfId="0" applyNumberFormat="1" applyFont="1" applyBorder="1" applyAlignment="1">
      <alignment vertical="center"/>
    </xf>
    <xf numFmtId="0" fontId="14" fillId="0" borderId="0" xfId="0" applyFont="1" applyBorder="1" applyAlignment="1">
      <alignment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6" fillId="0" borderId="8" xfId="0" applyFont="1" applyBorder="1" applyAlignment="1">
      <alignment horizontal="center" vertical="center"/>
    </xf>
    <xf numFmtId="3" fontId="6" fillId="0" borderId="8" xfId="0" applyNumberFormat="1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3" fontId="6" fillId="0" borderId="5" xfId="0" applyNumberFormat="1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5" xfId="0" applyFont="1" applyBorder="1" applyAlignment="1">
      <alignment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vertical="center"/>
    </xf>
    <xf numFmtId="3" fontId="6" fillId="0" borderId="14" xfId="0" applyNumberFormat="1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6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9" fillId="0" borderId="14" xfId="0" applyFont="1" applyBorder="1" applyAlignment="1">
      <alignment horizontal="center" vertical="center"/>
    </xf>
    <xf numFmtId="0" fontId="9" fillId="0" borderId="13" xfId="0" applyFont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horizontal="left" vertical="center"/>
    </xf>
    <xf numFmtId="0" fontId="5" fillId="0" borderId="8" xfId="0" applyFont="1" applyBorder="1" applyAlignment="1">
      <alignment horizontal="right" vertical="center"/>
    </xf>
    <xf numFmtId="0" fontId="5" fillId="0" borderId="8" xfId="0" applyFont="1" applyBorder="1" applyAlignment="1">
      <alignment horizontal="left" vertical="center"/>
    </xf>
    <xf numFmtId="0" fontId="5" fillId="0" borderId="15" xfId="0" applyFont="1" applyBorder="1" applyAlignment="1">
      <alignment horizontal="right" vertical="center"/>
    </xf>
    <xf numFmtId="0" fontId="5" fillId="0" borderId="15" xfId="0" applyFont="1" applyBorder="1" applyAlignment="1">
      <alignment horizontal="left" vertical="center" wrapText="1"/>
    </xf>
    <xf numFmtId="0" fontId="5" fillId="0" borderId="15" xfId="0" applyFont="1" applyBorder="1" applyAlignment="1">
      <alignment vertical="center"/>
    </xf>
    <xf numFmtId="3" fontId="5" fillId="0" borderId="15" xfId="0" applyNumberFormat="1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3" fontId="8" fillId="0" borderId="10" xfId="0" applyNumberFormat="1" applyFont="1" applyBorder="1" applyAlignment="1">
      <alignment vertical="center"/>
    </xf>
    <xf numFmtId="0" fontId="5" fillId="0" borderId="15" xfId="0" applyFont="1" applyBorder="1" applyAlignment="1">
      <alignment vertical="center" wrapText="1"/>
    </xf>
    <xf numFmtId="0" fontId="8" fillId="0" borderId="5" xfId="0" applyFont="1" applyBorder="1" applyAlignment="1">
      <alignment vertical="center"/>
    </xf>
    <xf numFmtId="0" fontId="8" fillId="0" borderId="5" xfId="0" applyFont="1" applyBorder="1" applyAlignment="1">
      <alignment vertical="center" wrapText="1"/>
    </xf>
    <xf numFmtId="0" fontId="5" fillId="0" borderId="16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3" fontId="5" fillId="0" borderId="14" xfId="0" applyNumberFormat="1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3" fontId="5" fillId="0" borderId="14" xfId="0" applyNumberFormat="1" applyFont="1" applyBorder="1" applyAlignment="1">
      <alignment horizontal="right" vertical="center"/>
    </xf>
    <xf numFmtId="0" fontId="5" fillId="0" borderId="14" xfId="0" applyFont="1" applyBorder="1" applyAlignment="1">
      <alignment horizontal="right" vertical="center"/>
    </xf>
    <xf numFmtId="0" fontId="8" fillId="0" borderId="6" xfId="0" applyFont="1" applyBorder="1" applyAlignment="1">
      <alignment horizontal="right" vertical="center"/>
    </xf>
    <xf numFmtId="0" fontId="8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horizontal="left" vertical="center" wrapText="1"/>
    </xf>
    <xf numFmtId="0" fontId="8" fillId="0" borderId="6" xfId="0" applyFont="1" applyBorder="1" applyAlignment="1">
      <alignment vertical="center"/>
    </xf>
    <xf numFmtId="3" fontId="8" fillId="0" borderId="6" xfId="0" applyNumberFormat="1" applyFont="1" applyBorder="1" applyAlignment="1">
      <alignment vertical="center"/>
    </xf>
    <xf numFmtId="0" fontId="8" fillId="0" borderId="0" xfId="0" applyFont="1" applyAlignment="1">
      <alignment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5" fillId="0" borderId="14" xfId="0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0" fontId="9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14" xfId="0" applyFont="1" applyBorder="1" applyAlignment="1">
      <alignment vertical="center"/>
    </xf>
    <xf numFmtId="3" fontId="8" fillId="0" borderId="14" xfId="0" applyNumberFormat="1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3" fontId="5" fillId="0" borderId="8" xfId="0" applyNumberFormat="1" applyFont="1" applyBorder="1" applyAlignment="1">
      <alignment horizontal="right" vertical="center"/>
    </xf>
    <xf numFmtId="0" fontId="5" fillId="0" borderId="8" xfId="0" applyFont="1" applyBorder="1" applyAlignment="1">
      <alignment horizontal="center" vertical="center"/>
    </xf>
    <xf numFmtId="0" fontId="5" fillId="0" borderId="6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 wrapText="1"/>
    </xf>
    <xf numFmtId="0" fontId="5" fillId="0" borderId="6" xfId="0" applyFont="1" applyBorder="1" applyAlignment="1">
      <alignment vertical="center"/>
    </xf>
    <xf numFmtId="3" fontId="5" fillId="0" borderId="6" xfId="0" applyNumberFormat="1" applyFont="1" applyBorder="1" applyAlignment="1">
      <alignment vertical="center"/>
    </xf>
    <xf numFmtId="0" fontId="5" fillId="0" borderId="5" xfId="0" applyFont="1" applyBorder="1" applyAlignment="1">
      <alignment vertical="center"/>
    </xf>
    <xf numFmtId="3" fontId="8" fillId="0" borderId="19" xfId="0" applyNumberFormat="1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5" fillId="0" borderId="1" xfId="0" applyFont="1" applyBorder="1" applyAlignment="1">
      <alignment horizontal="left" vertical="center"/>
    </xf>
    <xf numFmtId="3" fontId="5" fillId="0" borderId="1" xfId="0" applyNumberFormat="1" applyFont="1" applyBorder="1" applyAlignment="1">
      <alignment vertical="center"/>
    </xf>
    <xf numFmtId="0" fontId="5" fillId="0" borderId="5" xfId="0" applyFont="1" applyBorder="1" applyAlignment="1">
      <alignment horizontal="left" vertical="center"/>
    </xf>
    <xf numFmtId="3" fontId="5" fillId="0" borderId="5" xfId="0" applyNumberFormat="1" applyFont="1" applyBorder="1" applyAlignment="1">
      <alignment vertical="center"/>
    </xf>
    <xf numFmtId="0" fontId="8" fillId="0" borderId="1" xfId="0" applyFont="1" applyBorder="1" applyAlignment="1">
      <alignment vertical="center" wrapText="1"/>
    </xf>
    <xf numFmtId="0" fontId="8" fillId="0" borderId="5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3" fontId="5" fillId="0" borderId="16" xfId="0" applyNumberFormat="1" applyFont="1" applyBorder="1" applyAlignment="1">
      <alignment vertical="center"/>
    </xf>
    <xf numFmtId="0" fontId="8" fillId="0" borderId="7" xfId="0" applyFont="1" applyBorder="1" applyAlignment="1">
      <alignment vertical="center"/>
    </xf>
    <xf numFmtId="3" fontId="8" fillId="0" borderId="7" xfId="0" applyNumberFormat="1" applyFont="1" applyBorder="1" applyAlignment="1">
      <alignment vertical="center"/>
    </xf>
    <xf numFmtId="0" fontId="5" fillId="0" borderId="5" xfId="0" applyFont="1" applyBorder="1" applyAlignment="1">
      <alignment horizontal="left" vertical="center" wrapText="1"/>
    </xf>
    <xf numFmtId="3" fontId="8" fillId="0" borderId="8" xfId="0" applyNumberFormat="1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8" fillId="0" borderId="4" xfId="0" applyFont="1" applyBorder="1" applyAlignment="1">
      <alignment vertical="center" wrapText="1"/>
    </xf>
    <xf numFmtId="3" fontId="8" fillId="0" borderId="4" xfId="0" applyNumberFormat="1" applyFont="1" applyBorder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vertical="center"/>
    </xf>
    <xf numFmtId="3" fontId="8" fillId="0" borderId="2" xfId="0" applyNumberFormat="1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 indent="1"/>
    </xf>
    <xf numFmtId="0" fontId="8" fillId="0" borderId="10" xfId="0" applyFont="1" applyBorder="1" applyAlignment="1">
      <alignment horizontal="left" vertical="center" wrapText="1" indent="2"/>
    </xf>
    <xf numFmtId="3" fontId="5" fillId="0" borderId="20" xfId="0" applyNumberFormat="1" applyFont="1" applyBorder="1" applyAlignment="1">
      <alignment vertical="center"/>
    </xf>
    <xf numFmtId="0" fontId="5" fillId="0" borderId="8" xfId="0" applyFont="1" applyBorder="1" applyAlignment="1">
      <alignment vertical="center" wrapText="1"/>
    </xf>
    <xf numFmtId="0" fontId="5" fillId="0" borderId="21" xfId="0" applyFont="1" applyBorder="1" applyAlignment="1">
      <alignment vertical="center" wrapText="1"/>
    </xf>
    <xf numFmtId="0" fontId="8" fillId="0" borderId="8" xfId="0" applyFont="1" applyBorder="1" applyAlignment="1">
      <alignment vertical="center" wrapText="1"/>
    </xf>
    <xf numFmtId="0" fontId="8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vertical="center"/>
    </xf>
    <xf numFmtId="0" fontId="8" fillId="0" borderId="4" xfId="0" applyFont="1" applyBorder="1" applyAlignment="1">
      <alignment vertical="center" wrapText="1"/>
    </xf>
    <xf numFmtId="3" fontId="8" fillId="0" borderId="4" xfId="0" applyNumberFormat="1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 wrapText="1"/>
    </xf>
    <xf numFmtId="3" fontId="8" fillId="0" borderId="1" xfId="0" applyNumberFormat="1" applyFont="1" applyBorder="1" applyAlignment="1">
      <alignment vertical="center"/>
    </xf>
    <xf numFmtId="0" fontId="1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0" fillId="0" borderId="22" xfId="0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0" fillId="0" borderId="25" xfId="0" applyBorder="1" applyAlignment="1">
      <alignment vertical="center"/>
    </xf>
    <xf numFmtId="0" fontId="5" fillId="0" borderId="13" xfId="0" applyFont="1" applyBorder="1" applyAlignment="1">
      <alignment vertical="center" wrapText="1"/>
    </xf>
    <xf numFmtId="0" fontId="5" fillId="0" borderId="26" xfId="0" applyFont="1" applyBorder="1" applyAlignment="1">
      <alignment vertical="center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22" xfId="0" applyFont="1" applyBorder="1" applyAlignment="1">
      <alignment/>
    </xf>
    <xf numFmtId="0" fontId="24" fillId="0" borderId="0" xfId="0" applyFont="1" applyAlignment="1">
      <alignment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8" fillId="0" borderId="11" xfId="0" applyFont="1" applyBorder="1" applyAlignment="1">
      <alignment/>
    </xf>
    <xf numFmtId="0" fontId="2" fillId="2" borderId="4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5" fillId="0" borderId="25" xfId="0" applyFont="1" applyBorder="1" applyAlignment="1">
      <alignment vertical="center"/>
    </xf>
    <xf numFmtId="3" fontId="5" fillId="0" borderId="25" xfId="0" applyNumberFormat="1" applyFont="1" applyBorder="1" applyAlignment="1">
      <alignment vertical="center"/>
    </xf>
    <xf numFmtId="0" fontId="8" fillId="0" borderId="25" xfId="0" applyFont="1" applyBorder="1" applyAlignment="1">
      <alignment vertical="center"/>
    </xf>
    <xf numFmtId="0" fontId="8" fillId="0" borderId="27" xfId="0" applyFont="1" applyBorder="1" applyAlignment="1">
      <alignment vertical="center"/>
    </xf>
    <xf numFmtId="0" fontId="8" fillId="0" borderId="28" xfId="0" applyFont="1" applyBorder="1" applyAlignment="1">
      <alignment vertical="center"/>
    </xf>
    <xf numFmtId="3" fontId="8" fillId="0" borderId="28" xfId="0" applyNumberFormat="1" applyFont="1" applyBorder="1" applyAlignment="1">
      <alignment vertical="center"/>
    </xf>
    <xf numFmtId="0" fontId="8" fillId="0" borderId="29" xfId="0" applyFont="1" applyBorder="1" applyAlignment="1">
      <alignment vertical="center"/>
    </xf>
    <xf numFmtId="3" fontId="25" fillId="0" borderId="15" xfId="0" applyNumberFormat="1" applyFont="1" applyBorder="1" applyAlignment="1">
      <alignment vertical="center"/>
    </xf>
    <xf numFmtId="0" fontId="27" fillId="0" borderId="5" xfId="0" applyFont="1" applyBorder="1" applyAlignment="1">
      <alignment vertical="top" wrapText="1"/>
    </xf>
    <xf numFmtId="3" fontId="27" fillId="0" borderId="5" xfId="0" applyNumberFormat="1" applyFont="1" applyBorder="1" applyAlignment="1">
      <alignment vertical="top" wrapText="1"/>
    </xf>
    <xf numFmtId="0" fontId="26" fillId="0" borderId="14" xfId="0" applyFont="1" applyBorder="1" applyAlignment="1">
      <alignment vertical="top" wrapText="1"/>
    </xf>
    <xf numFmtId="3" fontId="26" fillId="0" borderId="14" xfId="0" applyNumberFormat="1" applyFont="1" applyBorder="1" applyAlignment="1">
      <alignment vertical="top" wrapText="1"/>
    </xf>
    <xf numFmtId="0" fontId="27" fillId="0" borderId="1" xfId="0" applyFont="1" applyBorder="1" applyAlignment="1">
      <alignment vertical="top" wrapText="1"/>
    </xf>
    <xf numFmtId="3" fontId="27" fillId="0" borderId="1" xfId="0" applyNumberFormat="1" applyFont="1" applyBorder="1" applyAlignment="1">
      <alignment vertical="top" wrapText="1"/>
    </xf>
    <xf numFmtId="0" fontId="27" fillId="0" borderId="4" xfId="0" applyFont="1" applyBorder="1" applyAlignment="1">
      <alignment vertical="top" wrapText="1"/>
    </xf>
    <xf numFmtId="3" fontId="27" fillId="0" borderId="4" xfId="0" applyNumberFormat="1" applyFont="1" applyBorder="1" applyAlignment="1">
      <alignment vertical="top" wrapText="1"/>
    </xf>
    <xf numFmtId="0" fontId="26" fillId="0" borderId="8" xfId="0" applyFont="1" applyBorder="1" applyAlignment="1">
      <alignment vertical="top" wrapText="1"/>
    </xf>
    <xf numFmtId="3" fontId="26" fillId="0" borderId="8" xfId="0" applyNumberFormat="1" applyFont="1" applyBorder="1" applyAlignment="1">
      <alignment vertical="top" wrapText="1"/>
    </xf>
    <xf numFmtId="0" fontId="27" fillId="0" borderId="3" xfId="0" applyFont="1" applyBorder="1" applyAlignment="1">
      <alignment vertical="top" wrapText="1"/>
    </xf>
    <xf numFmtId="0" fontId="27" fillId="0" borderId="19" xfId="0" applyFont="1" applyBorder="1" applyAlignment="1">
      <alignment vertical="top" wrapText="1"/>
    </xf>
    <xf numFmtId="0" fontId="27" fillId="0" borderId="30" xfId="0" applyFont="1" applyBorder="1" applyAlignment="1">
      <alignment vertical="top" wrapText="1"/>
    </xf>
    <xf numFmtId="0" fontId="27" fillId="0" borderId="7" xfId="0" applyFont="1" applyBorder="1" applyAlignment="1">
      <alignment vertical="top" wrapText="1"/>
    </xf>
    <xf numFmtId="3" fontId="27" fillId="0" borderId="7" xfId="0" applyNumberFormat="1" applyFont="1" applyBorder="1" applyAlignment="1">
      <alignment vertical="top" wrapText="1"/>
    </xf>
    <xf numFmtId="0" fontId="19" fillId="0" borderId="5" xfId="0" applyFont="1" applyBorder="1" applyAlignment="1">
      <alignment vertical="top" wrapText="1"/>
    </xf>
    <xf numFmtId="3" fontId="19" fillId="0" borderId="5" xfId="0" applyNumberFormat="1" applyFont="1" applyBorder="1" applyAlignment="1">
      <alignment vertical="top" wrapText="1"/>
    </xf>
    <xf numFmtId="3" fontId="19" fillId="0" borderId="1" xfId="0" applyNumberFormat="1" applyFont="1" applyBorder="1" applyAlignment="1">
      <alignment vertical="top" wrapText="1"/>
    </xf>
    <xf numFmtId="0" fontId="19" fillId="0" borderId="1" xfId="0" applyFont="1" applyBorder="1" applyAlignment="1">
      <alignment vertical="top" wrapText="1"/>
    </xf>
    <xf numFmtId="3" fontId="19" fillId="0" borderId="4" xfId="0" applyNumberFormat="1" applyFont="1" applyBorder="1" applyAlignment="1">
      <alignment vertical="top" wrapText="1"/>
    </xf>
    <xf numFmtId="0" fontId="19" fillId="0" borderId="4" xfId="0" applyFont="1" applyBorder="1" applyAlignment="1">
      <alignment vertical="top" wrapText="1"/>
    </xf>
    <xf numFmtId="3" fontId="20" fillId="0" borderId="14" xfId="0" applyNumberFormat="1" applyFont="1" applyBorder="1" applyAlignment="1">
      <alignment vertical="top" wrapText="1"/>
    </xf>
    <xf numFmtId="0" fontId="20" fillId="0" borderId="14" xfId="0" applyFont="1" applyBorder="1" applyAlignment="1">
      <alignment vertical="top" wrapText="1"/>
    </xf>
    <xf numFmtId="3" fontId="19" fillId="0" borderId="7" xfId="0" applyNumberFormat="1" applyFont="1" applyBorder="1" applyAlignment="1">
      <alignment vertical="top" wrapText="1"/>
    </xf>
    <xf numFmtId="0" fontId="19" fillId="0" borderId="7" xfId="0" applyFont="1" applyBorder="1" applyAlignment="1">
      <alignment vertical="top" wrapText="1"/>
    </xf>
    <xf numFmtId="0" fontId="20" fillId="0" borderId="8" xfId="0" applyFont="1" applyBorder="1" applyAlignment="1">
      <alignment vertical="top" wrapText="1"/>
    </xf>
    <xf numFmtId="3" fontId="20" fillId="0" borderId="8" xfId="0" applyNumberFormat="1" applyFont="1" applyBorder="1" applyAlignment="1">
      <alignment vertical="top" wrapText="1"/>
    </xf>
    <xf numFmtId="0" fontId="20" fillId="0" borderId="14" xfId="0" applyFont="1" applyBorder="1" applyAlignment="1">
      <alignment horizontal="right" vertical="top" wrapText="1"/>
    </xf>
    <xf numFmtId="0" fontId="19" fillId="0" borderId="5" xfId="0" applyFont="1" applyBorder="1" applyAlignment="1">
      <alignment horizontal="right" vertical="top" wrapText="1"/>
    </xf>
    <xf numFmtId="0" fontId="19" fillId="0" borderId="1" xfId="0" applyFont="1" applyBorder="1" applyAlignment="1">
      <alignment horizontal="right" vertical="top" wrapText="1"/>
    </xf>
    <xf numFmtId="0" fontId="19" fillId="0" borderId="4" xfId="0" applyFont="1" applyBorder="1" applyAlignment="1">
      <alignment horizontal="right" vertical="top" wrapText="1"/>
    </xf>
    <xf numFmtId="0" fontId="19" fillId="0" borderId="19" xfId="0" applyFont="1" applyBorder="1" applyAlignment="1">
      <alignment vertical="top" wrapText="1"/>
    </xf>
    <xf numFmtId="3" fontId="19" fillId="0" borderId="19" xfId="0" applyNumberFormat="1" applyFont="1" applyBorder="1" applyAlignment="1">
      <alignment vertical="top" wrapText="1"/>
    </xf>
    <xf numFmtId="0" fontId="11" fillId="0" borderId="0" xfId="0" applyFont="1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3" fontId="8" fillId="0" borderId="3" xfId="0" applyNumberFormat="1" applyFont="1" applyBorder="1" applyAlignment="1">
      <alignment vertical="center"/>
    </xf>
    <xf numFmtId="0" fontId="19" fillId="0" borderId="1" xfId="0" applyFont="1" applyBorder="1" applyAlignment="1">
      <alignment vertical="top" wrapText="1"/>
    </xf>
    <xf numFmtId="3" fontId="19" fillId="0" borderId="1" xfId="0" applyNumberFormat="1" applyFont="1" applyBorder="1" applyAlignment="1">
      <alignment vertical="top" wrapText="1"/>
    </xf>
    <xf numFmtId="0" fontId="20" fillId="0" borderId="5" xfId="0" applyFont="1" applyBorder="1" applyAlignment="1">
      <alignment vertical="top" wrapText="1"/>
    </xf>
    <xf numFmtId="3" fontId="20" fillId="0" borderId="5" xfId="0" applyNumberFormat="1" applyFont="1" applyBorder="1" applyAlignment="1">
      <alignment vertical="top" wrapText="1"/>
    </xf>
    <xf numFmtId="0" fontId="14" fillId="0" borderId="0" xfId="0" applyFont="1" applyBorder="1" applyAlignment="1">
      <alignment/>
    </xf>
    <xf numFmtId="0" fontId="19" fillId="0" borderId="30" xfId="0" applyFont="1" applyBorder="1" applyAlignment="1">
      <alignment vertical="top" wrapText="1"/>
    </xf>
    <xf numFmtId="3" fontId="19" fillId="0" borderId="30" xfId="0" applyNumberFormat="1" applyFont="1" applyBorder="1" applyAlignment="1">
      <alignment vertical="top" wrapText="1"/>
    </xf>
    <xf numFmtId="0" fontId="20" fillId="0" borderId="4" xfId="0" applyFont="1" applyBorder="1" applyAlignment="1">
      <alignment vertical="top" wrapText="1"/>
    </xf>
    <xf numFmtId="3" fontId="20" fillId="0" borderId="4" xfId="0" applyNumberFormat="1" applyFont="1" applyBorder="1" applyAlignment="1">
      <alignment vertical="top" wrapText="1"/>
    </xf>
    <xf numFmtId="0" fontId="19" fillId="0" borderId="3" xfId="0" applyFont="1" applyBorder="1" applyAlignment="1">
      <alignment vertical="top" wrapText="1"/>
    </xf>
    <xf numFmtId="3" fontId="19" fillId="0" borderId="3" xfId="0" applyNumberFormat="1" applyFont="1" applyBorder="1" applyAlignment="1">
      <alignment vertical="top" wrapText="1"/>
    </xf>
    <xf numFmtId="3" fontId="19" fillId="0" borderId="31" xfId="0" applyNumberFormat="1" applyFont="1" applyBorder="1" applyAlignment="1">
      <alignment vertical="top" wrapText="1"/>
    </xf>
    <xf numFmtId="3" fontId="19" fillId="0" borderId="20" xfId="0" applyNumberFormat="1" applyFont="1" applyBorder="1" applyAlignment="1">
      <alignment vertical="top" wrapText="1"/>
    </xf>
    <xf numFmtId="0" fontId="11" fillId="0" borderId="0" xfId="0" applyFont="1" applyBorder="1" applyAlignment="1">
      <alignment/>
    </xf>
    <xf numFmtId="0" fontId="20" fillId="0" borderId="14" xfId="0" applyFont="1" applyBorder="1" applyAlignment="1">
      <alignment horizontal="right" vertical="center" wrapText="1"/>
    </xf>
    <xf numFmtId="0" fontId="20" fillId="0" borderId="14" xfId="0" applyFont="1" applyBorder="1" applyAlignment="1">
      <alignment vertical="center" wrapText="1"/>
    </xf>
    <xf numFmtId="3" fontId="20" fillId="0" borderId="14" xfId="0" applyNumberFormat="1" applyFont="1" applyBorder="1" applyAlignment="1">
      <alignment horizontal="right" vertical="center" wrapText="1"/>
    </xf>
    <xf numFmtId="0" fontId="11" fillId="0" borderId="32" xfId="0" applyFont="1" applyBorder="1" applyAlignment="1">
      <alignment/>
    </xf>
    <xf numFmtId="3" fontId="27" fillId="0" borderId="30" xfId="0" applyNumberFormat="1" applyFont="1" applyBorder="1" applyAlignment="1">
      <alignment vertical="top" wrapText="1"/>
    </xf>
    <xf numFmtId="0" fontId="19" fillId="0" borderId="6" xfId="0" applyFont="1" applyBorder="1" applyAlignment="1">
      <alignment vertical="top" wrapText="1"/>
    </xf>
    <xf numFmtId="3" fontId="19" fillId="0" borderId="6" xfId="0" applyNumberFormat="1" applyFont="1" applyBorder="1" applyAlignment="1">
      <alignment vertical="top" wrapText="1"/>
    </xf>
    <xf numFmtId="0" fontId="6" fillId="0" borderId="21" xfId="0" applyFont="1" applyBorder="1" applyAlignment="1">
      <alignment horizontal="center" vertical="center"/>
    </xf>
    <xf numFmtId="0" fontId="6" fillId="0" borderId="21" xfId="0" applyFont="1" applyBorder="1" applyAlignment="1">
      <alignment vertical="center"/>
    </xf>
    <xf numFmtId="3" fontId="6" fillId="0" borderId="21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vertical="center"/>
    </xf>
    <xf numFmtId="0" fontId="20" fillId="0" borderId="7" xfId="0" applyFont="1" applyBorder="1" applyAlignment="1">
      <alignment vertical="top" wrapText="1"/>
    </xf>
    <xf numFmtId="3" fontId="20" fillId="0" borderId="7" xfId="0" applyNumberFormat="1" applyFont="1" applyBorder="1" applyAlignment="1">
      <alignment vertical="top" wrapText="1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wrapText="1"/>
    </xf>
    <xf numFmtId="3" fontId="0" fillId="0" borderId="1" xfId="0" applyNumberFormat="1" applyFont="1" applyBorder="1" applyAlignment="1">
      <alignment/>
    </xf>
    <xf numFmtId="3" fontId="0" fillId="0" borderId="1" xfId="0" applyNumberFormat="1" applyFont="1" applyBorder="1" applyAlignment="1">
      <alignment vertical="center"/>
    </xf>
    <xf numFmtId="3" fontId="5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0" fillId="0" borderId="4" xfId="0" applyFont="1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0" fillId="0" borderId="4" xfId="0" applyFont="1" applyBorder="1" applyAlignment="1">
      <alignment horizontal="center" vertical="center"/>
    </xf>
    <xf numFmtId="3" fontId="0" fillId="0" borderId="4" xfId="0" applyNumberFormat="1" applyFon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3" fontId="19" fillId="0" borderId="22" xfId="0" applyNumberFormat="1" applyFont="1" applyBorder="1" applyAlignment="1">
      <alignment vertical="top" wrapText="1"/>
    </xf>
    <xf numFmtId="3" fontId="19" fillId="0" borderId="32" xfId="0" applyNumberFormat="1" applyFont="1" applyBorder="1" applyAlignment="1">
      <alignment vertical="top" wrapText="1"/>
    </xf>
    <xf numFmtId="0" fontId="3" fillId="0" borderId="8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0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2" borderId="31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5" fillId="2" borderId="31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selection activeCell="D17" sqref="D17"/>
    </sheetView>
  </sheetViews>
  <sheetFormatPr defaultColWidth="9.00390625" defaultRowHeight="12.75"/>
  <cols>
    <col min="1" max="1" width="5.25390625" style="0" customWidth="1"/>
    <col min="3" max="3" width="11.00390625" style="0" customWidth="1"/>
    <col min="4" max="4" width="52.375" style="0" customWidth="1"/>
    <col min="5" max="5" width="19.625" style="0" customWidth="1"/>
  </cols>
  <sheetData>
    <row r="1" spans="1:5" ht="48.75" customHeight="1">
      <c r="A1" s="304" t="s">
        <v>242</v>
      </c>
      <c r="B1" s="304"/>
      <c r="C1" s="304"/>
      <c r="D1" s="304"/>
      <c r="E1" s="304"/>
    </row>
    <row r="2" spans="4:5" ht="19.5" customHeight="1">
      <c r="D2" s="6"/>
      <c r="E2" s="6"/>
    </row>
    <row r="3" spans="4:5" ht="19.5" customHeight="1">
      <c r="D3" s="1"/>
      <c r="E3" s="9" t="s">
        <v>38</v>
      </c>
    </row>
    <row r="4" spans="1:5" ht="30" customHeight="1">
      <c r="A4" s="15" t="s">
        <v>54</v>
      </c>
      <c r="B4" s="15" t="s">
        <v>2</v>
      </c>
      <c r="C4" s="15" t="s">
        <v>3</v>
      </c>
      <c r="D4" s="15" t="s">
        <v>39</v>
      </c>
      <c r="E4" s="15" t="s">
        <v>40</v>
      </c>
    </row>
    <row r="5" spans="1:5" s="34" customFormat="1" ht="7.5" customHeight="1">
      <c r="A5" s="18">
        <v>1</v>
      </c>
      <c r="B5" s="18">
        <v>2</v>
      </c>
      <c r="C5" s="18">
        <v>3</v>
      </c>
      <c r="D5" s="18">
        <v>5</v>
      </c>
      <c r="E5" s="18">
        <v>6</v>
      </c>
    </row>
    <row r="6" spans="1:5" ht="49.5" customHeight="1">
      <c r="A6" s="273">
        <v>1</v>
      </c>
      <c r="B6" s="273">
        <v>853</v>
      </c>
      <c r="C6" s="273">
        <v>85324</v>
      </c>
      <c r="D6" s="274" t="s">
        <v>239</v>
      </c>
      <c r="E6" s="275">
        <v>34280</v>
      </c>
    </row>
    <row r="7" spans="1:5" ht="49.5" customHeight="1">
      <c r="A7" s="273">
        <v>2</v>
      </c>
      <c r="B7" s="273">
        <v>921</v>
      </c>
      <c r="C7" s="273">
        <v>92195</v>
      </c>
      <c r="D7" s="274" t="s">
        <v>240</v>
      </c>
      <c r="E7" s="275">
        <v>12000</v>
      </c>
    </row>
    <row r="8" spans="1:5" ht="49.5" customHeight="1">
      <c r="A8" s="273">
        <v>3</v>
      </c>
      <c r="B8" s="273">
        <v>921</v>
      </c>
      <c r="C8" s="273">
        <v>92195</v>
      </c>
      <c r="D8" s="274" t="s">
        <v>241</v>
      </c>
      <c r="E8" s="275">
        <v>1600</v>
      </c>
    </row>
    <row r="9" spans="1:5" ht="49.5" customHeight="1">
      <c r="A9" s="327" t="s">
        <v>74</v>
      </c>
      <c r="B9" s="328"/>
      <c r="C9" s="328"/>
      <c r="D9" s="329"/>
      <c r="E9" s="276">
        <v>47880</v>
      </c>
    </row>
    <row r="11" ht="12.75">
      <c r="A11" s="35"/>
    </row>
    <row r="15" ht="12.75">
      <c r="D15" s="241"/>
    </row>
  </sheetData>
  <mergeCells count="2">
    <mergeCell ref="A1:E1"/>
    <mergeCell ref="A9:D9"/>
  </mergeCells>
  <printOptions horizontalCentered="1"/>
  <pageMargins left="0.3937007874015748" right="0.3937007874015748" top="1.67" bottom="0.984251968503937" header="0.5118110236220472" footer="0.5118110236220472"/>
  <pageSetup horizontalDpi="600" verticalDpi="600" orientation="portrait" paperSize="9" scale="95" r:id="rId1"/>
  <headerFooter alignWithMargins="0">
    <oddHeader xml:space="preserve">&amp;R&amp;9Załącznik nr 11
do uchwały   nr XIV/89/2007
z dnia 27.12.2007 r.  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J23"/>
  <sheetViews>
    <sheetView workbookViewId="0" topLeftCell="A1">
      <selection activeCell="C5" sqref="C5"/>
    </sheetView>
  </sheetViews>
  <sheetFormatPr defaultColWidth="9.00390625" defaultRowHeight="12.75"/>
  <cols>
    <col min="1" max="1" width="5.25390625" style="1" bestFit="1" customWidth="1"/>
    <col min="2" max="2" width="63.125" style="1" customWidth="1"/>
    <col min="3" max="3" width="17.75390625" style="1" customWidth="1"/>
    <col min="4" max="16384" width="9.125" style="1" customWidth="1"/>
  </cols>
  <sheetData>
    <row r="1" spans="1:10" ht="19.5" customHeight="1">
      <c r="A1" s="293" t="s">
        <v>94</v>
      </c>
      <c r="B1" s="293"/>
      <c r="C1" s="293"/>
      <c r="D1" s="6"/>
      <c r="E1" s="6"/>
      <c r="F1" s="6"/>
      <c r="G1" s="6"/>
      <c r="H1" s="6"/>
      <c r="I1" s="6"/>
      <c r="J1" s="6"/>
    </row>
    <row r="2" spans="1:7" ht="19.5" customHeight="1">
      <c r="A2" s="293" t="s">
        <v>42</v>
      </c>
      <c r="B2" s="293"/>
      <c r="C2" s="293"/>
      <c r="D2" s="6"/>
      <c r="E2" s="6"/>
      <c r="F2" s="6"/>
      <c r="G2" s="6"/>
    </row>
    <row r="4" ht="12.75">
      <c r="C4" s="9" t="s">
        <v>38</v>
      </c>
    </row>
    <row r="5" spans="1:10" ht="39.75" customHeight="1">
      <c r="A5" s="15" t="s">
        <v>54</v>
      </c>
      <c r="B5" s="15" t="s">
        <v>0</v>
      </c>
      <c r="C5" s="15" t="s">
        <v>251</v>
      </c>
      <c r="D5" s="7"/>
      <c r="E5" s="7"/>
      <c r="F5" s="7"/>
      <c r="G5" s="7"/>
      <c r="H5" s="7"/>
      <c r="I5" s="8"/>
      <c r="J5" s="8"/>
    </row>
    <row r="6" spans="1:10" ht="39.75" customHeight="1">
      <c r="A6" s="15"/>
      <c r="B6" s="58" t="s">
        <v>217</v>
      </c>
      <c r="C6" s="15"/>
      <c r="D6" s="7"/>
      <c r="E6" s="7"/>
      <c r="F6" s="7"/>
      <c r="G6" s="7"/>
      <c r="H6" s="7"/>
      <c r="I6" s="8"/>
      <c r="J6" s="8"/>
    </row>
    <row r="7" spans="1:10" ht="39.75" customHeight="1">
      <c r="A7" s="15"/>
      <c r="B7" s="58" t="s">
        <v>214</v>
      </c>
      <c r="C7" s="15"/>
      <c r="D7" s="7"/>
      <c r="E7" s="7"/>
      <c r="F7" s="7"/>
      <c r="G7" s="7"/>
      <c r="H7" s="7"/>
      <c r="I7" s="8"/>
      <c r="J7" s="8"/>
    </row>
    <row r="8" spans="1:10" ht="39.75" customHeight="1">
      <c r="A8" s="19" t="s">
        <v>10</v>
      </c>
      <c r="B8" s="21" t="s">
        <v>57</v>
      </c>
      <c r="C8" s="37">
        <v>2000</v>
      </c>
      <c r="D8" s="7"/>
      <c r="E8" s="7"/>
      <c r="F8" s="7"/>
      <c r="G8" s="7"/>
      <c r="H8" s="7"/>
      <c r="I8" s="8"/>
      <c r="J8" s="8"/>
    </row>
    <row r="9" spans="1:10" ht="39.75" customHeight="1">
      <c r="A9" s="19" t="s">
        <v>15</v>
      </c>
      <c r="B9" s="21" t="s">
        <v>9</v>
      </c>
      <c r="C9" s="37">
        <v>60000</v>
      </c>
      <c r="D9" s="7"/>
      <c r="E9" s="7"/>
      <c r="F9" s="7"/>
      <c r="G9" s="7"/>
      <c r="H9" s="7"/>
      <c r="I9" s="8"/>
      <c r="J9" s="8"/>
    </row>
    <row r="10" spans="1:10" ht="39.75" customHeight="1">
      <c r="A10" s="22" t="s">
        <v>11</v>
      </c>
      <c r="B10" s="23" t="s">
        <v>103</v>
      </c>
      <c r="C10" s="38">
        <v>60000</v>
      </c>
      <c r="D10" s="7"/>
      <c r="E10" s="7"/>
      <c r="F10" s="7"/>
      <c r="G10" s="7"/>
      <c r="H10" s="7"/>
      <c r="I10" s="8"/>
      <c r="J10" s="8"/>
    </row>
    <row r="11" spans="1:10" ht="39.75" customHeight="1">
      <c r="A11" s="19" t="s">
        <v>16</v>
      </c>
      <c r="B11" s="21" t="s">
        <v>8</v>
      </c>
      <c r="C11" s="37">
        <v>60000</v>
      </c>
      <c r="D11" s="7"/>
      <c r="E11" s="7"/>
      <c r="F11" s="7"/>
      <c r="G11" s="7"/>
      <c r="H11" s="7"/>
      <c r="I11" s="8"/>
      <c r="J11" s="8"/>
    </row>
    <row r="12" spans="1:10" ht="39.75" customHeight="1">
      <c r="A12" s="20" t="s">
        <v>11</v>
      </c>
      <c r="B12" s="24" t="s">
        <v>34</v>
      </c>
      <c r="C12" s="39">
        <v>60000</v>
      </c>
      <c r="D12" s="7"/>
      <c r="E12" s="7"/>
      <c r="F12" s="7"/>
      <c r="G12" s="7"/>
      <c r="H12" s="7"/>
      <c r="I12" s="8"/>
      <c r="J12" s="8"/>
    </row>
    <row r="13" spans="1:10" ht="39.75" customHeight="1">
      <c r="A13" s="19" t="s">
        <v>35</v>
      </c>
      <c r="B13" s="21" t="s">
        <v>59</v>
      </c>
      <c r="C13" s="37">
        <v>2000</v>
      </c>
      <c r="D13" s="7"/>
      <c r="E13" s="7"/>
      <c r="F13" s="7"/>
      <c r="G13" s="7"/>
      <c r="H13" s="7"/>
      <c r="I13" s="8"/>
      <c r="J13" s="8"/>
    </row>
    <row r="14" spans="1:10" ht="15">
      <c r="A14" s="7"/>
      <c r="B14" s="7"/>
      <c r="C14" s="7"/>
      <c r="D14" s="7"/>
      <c r="E14" s="7"/>
      <c r="F14" s="7"/>
      <c r="G14" s="7"/>
      <c r="H14" s="7"/>
      <c r="I14" s="8"/>
      <c r="J14" s="8"/>
    </row>
    <row r="15" spans="1:10" ht="15">
      <c r="A15" s="7"/>
      <c r="B15" s="7"/>
      <c r="C15" s="7"/>
      <c r="D15" s="7"/>
      <c r="E15" s="7"/>
      <c r="F15" s="7"/>
      <c r="G15" s="7"/>
      <c r="H15" s="7"/>
      <c r="I15" s="8"/>
      <c r="J15" s="8"/>
    </row>
    <row r="16" spans="1:10" ht="15">
      <c r="A16" s="7"/>
      <c r="B16" s="7"/>
      <c r="C16" s="7"/>
      <c r="D16" s="7"/>
      <c r="E16" s="7"/>
      <c r="F16" s="7"/>
      <c r="G16" s="7"/>
      <c r="H16" s="7"/>
      <c r="I16" s="8"/>
      <c r="J16" s="8"/>
    </row>
    <row r="17" spans="1:10" ht="15">
      <c r="A17" s="7"/>
      <c r="B17" s="7"/>
      <c r="C17" s="7"/>
      <c r="D17" s="7"/>
      <c r="E17" s="7"/>
      <c r="F17" s="7"/>
      <c r="G17" s="7"/>
      <c r="H17" s="7"/>
      <c r="I17" s="8"/>
      <c r="J17" s="8"/>
    </row>
    <row r="18" spans="1:10" ht="15">
      <c r="A18" s="7"/>
      <c r="B18" s="7"/>
      <c r="C18" s="7"/>
      <c r="D18" s="7"/>
      <c r="E18" s="7"/>
      <c r="F18" s="7"/>
      <c r="G18" s="7"/>
      <c r="H18" s="7"/>
      <c r="I18" s="8"/>
      <c r="J18" s="8"/>
    </row>
    <row r="19" spans="1:10" ht="15">
      <c r="A19" s="7"/>
      <c r="B19" s="7"/>
      <c r="C19" s="7"/>
      <c r="D19" s="7"/>
      <c r="E19" s="7"/>
      <c r="F19" s="7"/>
      <c r="G19" s="7"/>
      <c r="H19" s="7"/>
      <c r="I19" s="8"/>
      <c r="J19" s="8"/>
    </row>
    <row r="20" spans="1:10" ht="15">
      <c r="A20" s="8"/>
      <c r="B20" s="8"/>
      <c r="C20" s="8"/>
      <c r="D20" s="8"/>
      <c r="E20" s="8"/>
      <c r="F20" s="8"/>
      <c r="G20" s="8"/>
      <c r="H20" s="8"/>
      <c r="I20" s="8"/>
      <c r="J20" s="8"/>
    </row>
    <row r="21" spans="1:10" ht="15">
      <c r="A21" s="8"/>
      <c r="B21" s="8"/>
      <c r="C21" s="8"/>
      <c r="D21" s="8"/>
      <c r="E21" s="8"/>
      <c r="F21" s="8"/>
      <c r="G21" s="8"/>
      <c r="H21" s="8"/>
      <c r="I21" s="8"/>
      <c r="J21" s="8"/>
    </row>
    <row r="22" spans="1:10" ht="15">
      <c r="A22" s="8"/>
      <c r="B22" s="8"/>
      <c r="C22" s="8"/>
      <c r="D22" s="8"/>
      <c r="E22" s="8"/>
      <c r="F22" s="8"/>
      <c r="G22" s="8"/>
      <c r="H22" s="8"/>
      <c r="I22" s="8"/>
      <c r="J22" s="8"/>
    </row>
    <row r="23" spans="1:10" ht="15">
      <c r="A23" s="8"/>
      <c r="B23" s="8"/>
      <c r="C23" s="8"/>
      <c r="D23" s="8"/>
      <c r="E23" s="8"/>
      <c r="F23" s="8"/>
      <c r="G23" s="8"/>
      <c r="H23" s="8"/>
      <c r="I23" s="8"/>
      <c r="J23" s="8"/>
    </row>
  </sheetData>
  <mergeCells count="2">
    <mergeCell ref="A1:C1"/>
    <mergeCell ref="A2:C2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&amp;RZałącznik nr 12
 do uchwały  nr  XIV/89/2007z dnia 27.12.2007 r.
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J24"/>
  <sheetViews>
    <sheetView workbookViewId="0" topLeftCell="A1">
      <selection activeCell="D12" sqref="D12"/>
    </sheetView>
  </sheetViews>
  <sheetFormatPr defaultColWidth="9.00390625" defaultRowHeight="12.75"/>
  <cols>
    <col min="1" max="1" width="5.25390625" style="1" bestFit="1" customWidth="1"/>
    <col min="2" max="2" width="63.125" style="1" customWidth="1"/>
    <col min="3" max="3" width="17.75390625" style="1" customWidth="1"/>
    <col min="4" max="16384" width="9.125" style="1" customWidth="1"/>
  </cols>
  <sheetData>
    <row r="1" spans="1:10" ht="19.5" customHeight="1">
      <c r="A1" s="293" t="s">
        <v>94</v>
      </c>
      <c r="B1" s="293"/>
      <c r="C1" s="293"/>
      <c r="D1" s="6"/>
      <c r="E1" s="6"/>
      <c r="F1" s="6"/>
      <c r="G1" s="6"/>
      <c r="H1" s="6"/>
      <c r="I1" s="6"/>
      <c r="J1" s="6"/>
    </row>
    <row r="2" spans="1:7" ht="19.5" customHeight="1">
      <c r="A2" s="293" t="s">
        <v>66</v>
      </c>
      <c r="B2" s="293"/>
      <c r="C2" s="293"/>
      <c r="D2" s="6"/>
      <c r="E2" s="6"/>
      <c r="F2" s="6"/>
      <c r="G2" s="6"/>
    </row>
    <row r="4" ht="12.75">
      <c r="C4" s="9" t="s">
        <v>38</v>
      </c>
    </row>
    <row r="5" spans="1:10" ht="39.75" customHeight="1">
      <c r="A5" s="15" t="s">
        <v>54</v>
      </c>
      <c r="B5" s="15" t="s">
        <v>0</v>
      </c>
      <c r="C5" s="15" t="s">
        <v>251</v>
      </c>
      <c r="D5" s="7"/>
      <c r="E5" s="7"/>
      <c r="F5" s="7"/>
      <c r="G5" s="7"/>
      <c r="H5" s="7"/>
      <c r="I5" s="8"/>
      <c r="J5" s="8"/>
    </row>
    <row r="6" spans="1:10" ht="39.75" customHeight="1">
      <c r="A6" s="15"/>
      <c r="B6" s="58" t="s">
        <v>215</v>
      </c>
      <c r="C6" s="15"/>
      <c r="D6" s="7"/>
      <c r="E6" s="7"/>
      <c r="F6" s="7"/>
      <c r="G6" s="7"/>
      <c r="H6" s="7"/>
      <c r="I6" s="8"/>
      <c r="J6" s="8"/>
    </row>
    <row r="7" spans="1:10" ht="47.25" customHeight="1">
      <c r="A7" s="15"/>
      <c r="B7" s="58" t="s">
        <v>216</v>
      </c>
      <c r="C7" s="15"/>
      <c r="D7" s="7"/>
      <c r="E7" s="7"/>
      <c r="F7" s="7"/>
      <c r="G7" s="7"/>
      <c r="H7" s="7"/>
      <c r="I7" s="8"/>
      <c r="J7" s="8"/>
    </row>
    <row r="8" spans="1:10" ht="39.75" customHeight="1">
      <c r="A8" s="19" t="s">
        <v>10</v>
      </c>
      <c r="B8" s="21" t="s">
        <v>57</v>
      </c>
      <c r="C8" s="37">
        <v>30000</v>
      </c>
      <c r="D8" s="7"/>
      <c r="E8" s="7"/>
      <c r="F8" s="7"/>
      <c r="G8" s="7"/>
      <c r="H8" s="7"/>
      <c r="I8" s="8"/>
      <c r="J8" s="8"/>
    </row>
    <row r="9" spans="1:10" ht="39.75" customHeight="1">
      <c r="A9" s="19" t="s">
        <v>15</v>
      </c>
      <c r="B9" s="21" t="s">
        <v>9</v>
      </c>
      <c r="C9" s="37">
        <v>320000</v>
      </c>
      <c r="D9" s="7"/>
      <c r="E9" s="7"/>
      <c r="F9" s="7"/>
      <c r="G9" s="7"/>
      <c r="H9" s="7"/>
      <c r="I9" s="8"/>
      <c r="J9" s="8"/>
    </row>
    <row r="10" spans="1:10" ht="39.75" customHeight="1">
      <c r="A10" s="22" t="s">
        <v>11</v>
      </c>
      <c r="B10" s="23" t="s">
        <v>104</v>
      </c>
      <c r="C10" s="38">
        <v>320000</v>
      </c>
      <c r="D10" s="7"/>
      <c r="E10" s="7"/>
      <c r="F10" s="7"/>
      <c r="G10" s="7"/>
      <c r="H10" s="7"/>
      <c r="I10" s="8"/>
      <c r="J10" s="8"/>
    </row>
    <row r="11" spans="1:10" ht="39.75" customHeight="1">
      <c r="A11" s="19" t="s">
        <v>16</v>
      </c>
      <c r="B11" s="21" t="s">
        <v>8</v>
      </c>
      <c r="C11" s="37">
        <v>320000</v>
      </c>
      <c r="D11" s="7"/>
      <c r="E11" s="7"/>
      <c r="F11" s="7"/>
      <c r="G11" s="7"/>
      <c r="H11" s="7"/>
      <c r="I11" s="8"/>
      <c r="J11" s="8"/>
    </row>
    <row r="12" spans="1:10" ht="39.75" customHeight="1">
      <c r="A12" s="281" t="s">
        <v>11</v>
      </c>
      <c r="B12" s="279" t="s">
        <v>34</v>
      </c>
      <c r="C12" s="282">
        <v>160000</v>
      </c>
      <c r="D12" s="7"/>
      <c r="E12" s="7"/>
      <c r="F12" s="7"/>
      <c r="G12" s="7"/>
      <c r="H12" s="7"/>
      <c r="I12" s="8"/>
      <c r="J12" s="8"/>
    </row>
    <row r="13" spans="1:10" ht="39.75" customHeight="1">
      <c r="A13" s="284" t="s">
        <v>12</v>
      </c>
      <c r="B13" s="280" t="s">
        <v>250</v>
      </c>
      <c r="C13" s="283">
        <v>160000</v>
      </c>
      <c r="D13" s="7"/>
      <c r="E13" s="7"/>
      <c r="F13" s="7"/>
      <c r="G13" s="7"/>
      <c r="H13" s="7"/>
      <c r="I13" s="8"/>
      <c r="J13" s="8"/>
    </row>
    <row r="14" spans="1:10" ht="39.75" customHeight="1">
      <c r="A14" s="19" t="s">
        <v>35</v>
      </c>
      <c r="B14" s="21" t="s">
        <v>59</v>
      </c>
      <c r="C14" s="37">
        <v>30000</v>
      </c>
      <c r="D14" s="7"/>
      <c r="E14" s="7"/>
      <c r="F14" s="7"/>
      <c r="G14" s="7"/>
      <c r="H14" s="7"/>
      <c r="I14" s="8"/>
      <c r="J14" s="8"/>
    </row>
    <row r="15" spans="1:10" ht="15">
      <c r="A15" s="7"/>
      <c r="B15" s="7"/>
      <c r="C15" s="7"/>
      <c r="D15" s="7"/>
      <c r="E15" s="7"/>
      <c r="F15" s="7"/>
      <c r="G15" s="7"/>
      <c r="H15" s="7"/>
      <c r="I15" s="8"/>
      <c r="J15" s="8"/>
    </row>
    <row r="16" spans="1:10" ht="15">
      <c r="A16" s="7"/>
      <c r="B16" s="7"/>
      <c r="C16" s="7"/>
      <c r="D16" s="7"/>
      <c r="E16" s="7"/>
      <c r="F16" s="7"/>
      <c r="G16" s="7"/>
      <c r="H16" s="7"/>
      <c r="I16" s="8"/>
      <c r="J16" s="8"/>
    </row>
    <row r="17" spans="1:10" ht="15">
      <c r="A17" s="7"/>
      <c r="B17" s="7"/>
      <c r="C17" s="7"/>
      <c r="D17" s="7"/>
      <c r="E17" s="7"/>
      <c r="F17" s="7"/>
      <c r="G17" s="7"/>
      <c r="H17" s="7"/>
      <c r="I17" s="8"/>
      <c r="J17" s="8"/>
    </row>
    <row r="18" spans="1:10" ht="15">
      <c r="A18" s="7"/>
      <c r="B18" s="7"/>
      <c r="C18" s="7"/>
      <c r="D18" s="7"/>
      <c r="E18" s="7"/>
      <c r="F18" s="7"/>
      <c r="G18" s="7"/>
      <c r="H18" s="7"/>
      <c r="I18" s="8"/>
      <c r="J18" s="8"/>
    </row>
    <row r="19" spans="1:10" ht="15">
      <c r="A19" s="7"/>
      <c r="B19" s="7"/>
      <c r="C19" s="7"/>
      <c r="D19" s="7"/>
      <c r="E19" s="7"/>
      <c r="F19" s="7"/>
      <c r="G19" s="7"/>
      <c r="H19" s="7"/>
      <c r="I19" s="8"/>
      <c r="J19" s="8"/>
    </row>
    <row r="20" spans="1:10" ht="15">
      <c r="A20" s="7"/>
      <c r="B20" s="7"/>
      <c r="C20" s="7"/>
      <c r="D20" s="7"/>
      <c r="E20" s="7"/>
      <c r="F20" s="7"/>
      <c r="G20" s="7"/>
      <c r="H20" s="7"/>
      <c r="I20" s="8"/>
      <c r="J20" s="8"/>
    </row>
    <row r="21" spans="1:10" ht="15">
      <c r="A21" s="8"/>
      <c r="B21" s="8"/>
      <c r="C21" s="8"/>
      <c r="D21" s="8"/>
      <c r="E21" s="8"/>
      <c r="F21" s="8"/>
      <c r="G21" s="8"/>
      <c r="H21" s="8"/>
      <c r="I21" s="8"/>
      <c r="J21" s="8"/>
    </row>
    <row r="22" spans="1:10" ht="15">
      <c r="A22" s="8"/>
      <c r="B22" s="8"/>
      <c r="C22" s="8"/>
      <c r="D22" s="8"/>
      <c r="E22" s="8"/>
      <c r="F22" s="8"/>
      <c r="G22" s="8"/>
      <c r="H22" s="8"/>
      <c r="I22" s="8"/>
      <c r="J22" s="8"/>
    </row>
    <row r="23" spans="1:10" ht="15">
      <c r="A23" s="8"/>
      <c r="B23" s="8"/>
      <c r="C23" s="8"/>
      <c r="D23" s="8"/>
      <c r="E23" s="8"/>
      <c r="F23" s="8"/>
      <c r="G23" s="8"/>
      <c r="H23" s="8"/>
      <c r="I23" s="8"/>
      <c r="J23" s="8"/>
    </row>
    <row r="24" spans="1:10" ht="15">
      <c r="A24" s="8"/>
      <c r="B24" s="8"/>
      <c r="C24" s="8"/>
      <c r="D24" s="8"/>
      <c r="E24" s="8"/>
      <c r="F24" s="8"/>
      <c r="G24" s="8"/>
      <c r="H24" s="8"/>
      <c r="I24" s="8"/>
      <c r="J24" s="8"/>
    </row>
  </sheetData>
  <mergeCells count="2">
    <mergeCell ref="A1:C1"/>
    <mergeCell ref="A2:C2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&amp;RZałącznik nr  13
 do uchwały   nr XIV/89/2007
z dnia 27.12.2007 r.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M930"/>
  <sheetViews>
    <sheetView tabSelected="1" workbookViewId="0" topLeftCell="A1">
      <selection activeCell="A1" sqref="A1:K1"/>
    </sheetView>
  </sheetViews>
  <sheetFormatPr defaultColWidth="9.00390625" defaultRowHeight="34.5" customHeight="1"/>
  <cols>
    <col min="1" max="1" width="5.25390625" style="1" customWidth="1"/>
    <col min="2" max="2" width="8.625" style="1" customWidth="1"/>
    <col min="3" max="3" width="43.25390625" style="1" customWidth="1"/>
    <col min="4" max="4" width="12.875" style="1" customWidth="1"/>
    <col min="5" max="5" width="12.75390625" style="1" customWidth="1"/>
    <col min="6" max="6" width="17.00390625" style="1" customWidth="1"/>
    <col min="7" max="7" width="12.75390625" style="1" customWidth="1"/>
    <col min="8" max="8" width="10.00390625" style="1" customWidth="1"/>
    <col min="9" max="9" width="10.125" style="1" customWidth="1"/>
    <col min="10" max="10" width="10.00390625" style="1" customWidth="1"/>
    <col min="11" max="11" width="11.625" style="1" customWidth="1"/>
  </cols>
  <sheetData>
    <row r="1" spans="1:11" ht="34.5" customHeight="1">
      <c r="A1" s="293" t="s">
        <v>258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</row>
    <row r="2" spans="1:6" ht="11.25" customHeight="1">
      <c r="A2" s="2"/>
      <c r="B2" s="2"/>
      <c r="C2" s="2"/>
      <c r="D2" s="2"/>
      <c r="E2" s="2"/>
      <c r="F2" s="2"/>
    </row>
    <row r="3" spans="1:11" ht="17.25" customHeight="1">
      <c r="A3" s="29"/>
      <c r="B3" s="29"/>
      <c r="C3" s="29"/>
      <c r="D3" s="29"/>
      <c r="E3" s="29"/>
      <c r="G3" s="14"/>
      <c r="H3" s="14"/>
      <c r="I3" s="14"/>
      <c r="J3" s="14"/>
      <c r="K3" s="30" t="s">
        <v>53</v>
      </c>
    </row>
    <row r="4" spans="1:11" s="240" customFormat="1" ht="34.5" customHeight="1">
      <c r="A4" s="295" t="s">
        <v>2</v>
      </c>
      <c r="B4" s="295" t="s">
        <v>3</v>
      </c>
      <c r="C4" s="294" t="s">
        <v>17</v>
      </c>
      <c r="D4" s="294" t="s">
        <v>93</v>
      </c>
      <c r="E4" s="294" t="s">
        <v>63</v>
      </c>
      <c r="F4" s="294"/>
      <c r="G4" s="294"/>
      <c r="H4" s="294"/>
      <c r="I4" s="294"/>
      <c r="J4" s="294"/>
      <c r="K4" s="294"/>
    </row>
    <row r="5" spans="1:11" s="240" customFormat="1" ht="26.25" customHeight="1">
      <c r="A5" s="294"/>
      <c r="B5" s="294"/>
      <c r="C5" s="294"/>
      <c r="D5" s="294"/>
      <c r="E5" s="296" t="s">
        <v>34</v>
      </c>
      <c r="F5" s="294" t="s">
        <v>6</v>
      </c>
      <c r="G5" s="294"/>
      <c r="H5" s="294"/>
      <c r="I5" s="294"/>
      <c r="J5" s="294"/>
      <c r="K5" s="296" t="s">
        <v>36</v>
      </c>
    </row>
    <row r="6" spans="1:11" s="240" customFormat="1" ht="78" customHeight="1">
      <c r="A6" s="294"/>
      <c r="B6" s="294"/>
      <c r="C6" s="294"/>
      <c r="D6" s="294"/>
      <c r="E6" s="294"/>
      <c r="F6" s="48" t="s">
        <v>229</v>
      </c>
      <c r="G6" s="48" t="s">
        <v>101</v>
      </c>
      <c r="H6" s="46" t="s">
        <v>64</v>
      </c>
      <c r="I6" s="48" t="s">
        <v>77</v>
      </c>
      <c r="J6" s="31" t="s">
        <v>65</v>
      </c>
      <c r="K6" s="294"/>
    </row>
    <row r="7" spans="1:11" s="240" customFormat="1" ht="15" customHeight="1">
      <c r="A7" s="47">
        <v>1</v>
      </c>
      <c r="B7" s="47">
        <v>2</v>
      </c>
      <c r="C7" s="47">
        <v>4</v>
      </c>
      <c r="D7" s="47">
        <v>5</v>
      </c>
      <c r="E7" s="47">
        <v>6</v>
      </c>
      <c r="F7" s="47">
        <v>7</v>
      </c>
      <c r="G7" s="47">
        <v>8</v>
      </c>
      <c r="H7" s="47">
        <v>9</v>
      </c>
      <c r="I7" s="47">
        <v>10</v>
      </c>
      <c r="J7" s="47">
        <v>11</v>
      </c>
      <c r="K7" s="47">
        <v>12</v>
      </c>
    </row>
    <row r="8" spans="1:22" s="240" customFormat="1" ht="34.5" customHeight="1" thickBot="1">
      <c r="A8" s="260" t="s">
        <v>95</v>
      </c>
      <c r="B8" s="260"/>
      <c r="C8" s="261" t="s">
        <v>129</v>
      </c>
      <c r="D8" s="262">
        <v>30000</v>
      </c>
      <c r="E8" s="262">
        <v>30000</v>
      </c>
      <c r="F8" s="260"/>
      <c r="G8" s="262">
        <v>30000</v>
      </c>
      <c r="H8" s="260"/>
      <c r="I8" s="260"/>
      <c r="J8" s="260"/>
      <c r="K8" s="260"/>
      <c r="L8" s="259"/>
      <c r="M8" s="259"/>
      <c r="N8" s="259"/>
      <c r="O8" s="259"/>
      <c r="P8" s="259"/>
      <c r="Q8" s="259"/>
      <c r="R8" s="259"/>
      <c r="S8" s="259"/>
      <c r="T8" s="259"/>
      <c r="U8" s="259"/>
      <c r="V8" s="259"/>
    </row>
    <row r="9" spans="1:22" s="240" customFormat="1" ht="42" customHeight="1" thickTop="1">
      <c r="A9" s="235"/>
      <c r="B9" s="235" t="s">
        <v>96</v>
      </c>
      <c r="C9" s="222" t="s">
        <v>130</v>
      </c>
      <c r="D9" s="223">
        <v>30000</v>
      </c>
      <c r="E9" s="223">
        <v>30000</v>
      </c>
      <c r="F9" s="222"/>
      <c r="G9" s="223">
        <v>30000</v>
      </c>
      <c r="H9" s="222"/>
      <c r="I9" s="222"/>
      <c r="J9" s="222"/>
      <c r="K9" s="222"/>
      <c r="L9" s="259"/>
      <c r="M9" s="259"/>
      <c r="N9" s="259"/>
      <c r="O9" s="259"/>
      <c r="P9" s="263"/>
      <c r="Q9" s="259"/>
      <c r="R9" s="259"/>
      <c r="S9" s="259"/>
      <c r="T9" s="259"/>
      <c r="U9" s="259"/>
      <c r="V9" s="259"/>
    </row>
    <row r="10" spans="1:11" s="72" customFormat="1" ht="34.5" customHeight="1" thickBot="1">
      <c r="A10" s="234" t="s">
        <v>97</v>
      </c>
      <c r="B10" s="234"/>
      <c r="C10" s="229" t="s">
        <v>131</v>
      </c>
      <c r="D10" s="228">
        <f>SUM(D11,D12,D13)</f>
        <v>127759</v>
      </c>
      <c r="E10" s="228">
        <f>SUM(E11,E12,E13)</f>
        <v>127759</v>
      </c>
      <c r="F10" s="228">
        <f>SUM(F11,F12,F13)</f>
        <v>20204</v>
      </c>
      <c r="G10" s="228">
        <f>SUM(G11,G12,G13)</f>
        <v>107555</v>
      </c>
      <c r="H10" s="209"/>
      <c r="I10" s="209"/>
      <c r="J10" s="209"/>
      <c r="K10" s="209"/>
    </row>
    <row r="11" spans="1:11" s="240" customFormat="1" ht="34.5" customHeight="1" thickTop="1">
      <c r="A11" s="235"/>
      <c r="B11" s="235" t="s">
        <v>98</v>
      </c>
      <c r="C11" s="222" t="s">
        <v>132</v>
      </c>
      <c r="D11" s="223">
        <v>1500</v>
      </c>
      <c r="E11" s="223">
        <v>1500</v>
      </c>
      <c r="F11" s="222"/>
      <c r="G11" s="223">
        <v>1500</v>
      </c>
      <c r="H11" s="207"/>
      <c r="I11" s="207"/>
      <c r="J11" s="207"/>
      <c r="K11" s="207"/>
    </row>
    <row r="12" spans="1:11" s="240" customFormat="1" ht="34.5" customHeight="1">
      <c r="A12" s="236"/>
      <c r="B12" s="236" t="s">
        <v>99</v>
      </c>
      <c r="C12" s="225" t="s">
        <v>133</v>
      </c>
      <c r="D12" s="224">
        <v>21009</v>
      </c>
      <c r="E12" s="224">
        <v>21009</v>
      </c>
      <c r="F12" s="224">
        <v>20204</v>
      </c>
      <c r="G12" s="224">
        <v>805</v>
      </c>
      <c r="H12" s="211"/>
      <c r="I12" s="211"/>
      <c r="J12" s="211"/>
      <c r="K12" s="211"/>
    </row>
    <row r="13" spans="1:11" s="240" customFormat="1" ht="34.5" customHeight="1">
      <c r="A13" s="237"/>
      <c r="B13" s="237" t="s">
        <v>100</v>
      </c>
      <c r="C13" s="227" t="s">
        <v>134</v>
      </c>
      <c r="D13" s="226">
        <v>105250</v>
      </c>
      <c r="E13" s="226">
        <v>105250</v>
      </c>
      <c r="F13" s="227"/>
      <c r="G13" s="226">
        <v>105250</v>
      </c>
      <c r="H13" s="213"/>
      <c r="I13" s="213"/>
      <c r="J13" s="213"/>
      <c r="K13" s="213"/>
    </row>
    <row r="14" spans="1:11" s="72" customFormat="1" ht="34.5" customHeight="1" thickBot="1">
      <c r="A14" s="234">
        <v>600</v>
      </c>
      <c r="B14" s="234"/>
      <c r="C14" s="229" t="s">
        <v>135</v>
      </c>
      <c r="D14" s="228">
        <v>5397713</v>
      </c>
      <c r="E14" s="228">
        <v>5187713</v>
      </c>
      <c r="F14" s="228">
        <f>SUM(F15)</f>
        <v>727713</v>
      </c>
      <c r="G14" s="228">
        <v>4200000</v>
      </c>
      <c r="H14" s="228">
        <f>SUM(H15)</f>
        <v>260000</v>
      </c>
      <c r="I14" s="229"/>
      <c r="J14" s="229"/>
      <c r="K14" s="228">
        <v>210000</v>
      </c>
    </row>
    <row r="15" spans="1:11" s="240" customFormat="1" ht="30.75" customHeight="1" thickTop="1">
      <c r="A15" s="265"/>
      <c r="B15" s="265">
        <v>60014</v>
      </c>
      <c r="C15" s="265" t="s">
        <v>136</v>
      </c>
      <c r="D15" s="266">
        <v>5397713</v>
      </c>
      <c r="E15" s="266">
        <v>5187713</v>
      </c>
      <c r="F15" s="266">
        <v>727713</v>
      </c>
      <c r="G15" s="266">
        <v>4200000</v>
      </c>
      <c r="H15" s="266">
        <v>260000</v>
      </c>
      <c r="I15" s="265"/>
      <c r="J15" s="265"/>
      <c r="K15" s="266">
        <v>210000</v>
      </c>
    </row>
    <row r="16" spans="1:11" s="72" customFormat="1" ht="34.5" customHeight="1" thickBot="1">
      <c r="A16" s="232">
        <v>630</v>
      </c>
      <c r="B16" s="232"/>
      <c r="C16" s="232" t="s">
        <v>137</v>
      </c>
      <c r="D16" s="233">
        <f>SUM(D17)</f>
        <v>3000</v>
      </c>
      <c r="E16" s="228">
        <f>SUM(E17)</f>
        <v>3000</v>
      </c>
      <c r="F16" s="233"/>
      <c r="G16" s="233">
        <f>SUM(G17)</f>
        <v>3000</v>
      </c>
      <c r="H16" s="233"/>
      <c r="I16" s="232"/>
      <c r="J16" s="232"/>
      <c r="K16" s="215"/>
    </row>
    <row r="17" spans="1:11" s="240" customFormat="1" ht="34.5" customHeight="1" thickTop="1">
      <c r="A17" s="222"/>
      <c r="B17" s="222">
        <v>63001</v>
      </c>
      <c r="C17" s="222" t="s">
        <v>138</v>
      </c>
      <c r="D17" s="223">
        <v>3000</v>
      </c>
      <c r="E17" s="223">
        <v>3000</v>
      </c>
      <c r="F17" s="222"/>
      <c r="G17" s="223">
        <v>3000</v>
      </c>
      <c r="H17" s="222"/>
      <c r="I17" s="222"/>
      <c r="J17" s="222"/>
      <c r="K17" s="207"/>
    </row>
    <row r="18" spans="1:11" s="72" customFormat="1" ht="34.5" customHeight="1" thickBot="1">
      <c r="A18" s="229">
        <v>700</v>
      </c>
      <c r="B18" s="229"/>
      <c r="C18" s="229" t="s">
        <v>139</v>
      </c>
      <c r="D18" s="228">
        <f>SUM(D19)</f>
        <v>480000</v>
      </c>
      <c r="E18" s="228">
        <f>SUM(E19)</f>
        <v>480000</v>
      </c>
      <c r="F18" s="229"/>
      <c r="G18" s="228">
        <f>SUM(G19)</f>
        <v>480000</v>
      </c>
      <c r="H18" s="229"/>
      <c r="I18" s="229"/>
      <c r="J18" s="209"/>
      <c r="K18" s="210"/>
    </row>
    <row r="19" spans="1:11" s="240" customFormat="1" ht="34.5" customHeight="1" thickTop="1">
      <c r="A19" s="222"/>
      <c r="B19" s="222">
        <v>70005</v>
      </c>
      <c r="C19" s="222" t="s">
        <v>140</v>
      </c>
      <c r="D19" s="223">
        <v>480000</v>
      </c>
      <c r="E19" s="223">
        <v>480000</v>
      </c>
      <c r="F19" s="222"/>
      <c r="G19" s="223">
        <v>480000</v>
      </c>
      <c r="H19" s="222"/>
      <c r="I19" s="222"/>
      <c r="J19" s="207"/>
      <c r="K19" s="208"/>
    </row>
    <row r="20" spans="1:11" s="72" customFormat="1" ht="34.5" customHeight="1" thickBot="1">
      <c r="A20" s="229">
        <v>710</v>
      </c>
      <c r="B20" s="229"/>
      <c r="C20" s="229" t="s">
        <v>141</v>
      </c>
      <c r="D20" s="228">
        <f>SUM(D21,D22)</f>
        <v>307490</v>
      </c>
      <c r="E20" s="228">
        <f>SUM(E21,E22)</f>
        <v>307490</v>
      </c>
      <c r="F20" s="228">
        <f>SUM(F21,F22)</f>
        <v>208050</v>
      </c>
      <c r="G20" s="228">
        <f>SUM(G21,G22)</f>
        <v>99440</v>
      </c>
      <c r="H20" s="229"/>
      <c r="I20" s="229"/>
      <c r="J20" s="229"/>
      <c r="K20" s="210"/>
    </row>
    <row r="21" spans="1:11" s="240" customFormat="1" ht="44.25" customHeight="1" thickTop="1">
      <c r="A21" s="222"/>
      <c r="B21" s="222">
        <v>71013</v>
      </c>
      <c r="C21" s="222" t="s">
        <v>142</v>
      </c>
      <c r="D21" s="223">
        <v>44000</v>
      </c>
      <c r="E21" s="223">
        <v>44000</v>
      </c>
      <c r="F21" s="222"/>
      <c r="G21" s="223">
        <v>44000</v>
      </c>
      <c r="H21" s="222"/>
      <c r="I21" s="222"/>
      <c r="J21" s="222"/>
      <c r="K21" s="207"/>
    </row>
    <row r="22" spans="1:11" s="240" customFormat="1" ht="34.5" customHeight="1">
      <c r="A22" s="211"/>
      <c r="B22" s="246">
        <v>71015</v>
      </c>
      <c r="C22" s="246" t="s">
        <v>143</v>
      </c>
      <c r="D22" s="247">
        <v>263490</v>
      </c>
      <c r="E22" s="247">
        <v>263490</v>
      </c>
      <c r="F22" s="247">
        <v>208050</v>
      </c>
      <c r="G22" s="247">
        <v>55440</v>
      </c>
      <c r="H22" s="246"/>
      <c r="I22" s="246"/>
      <c r="J22" s="246"/>
      <c r="K22" s="212"/>
    </row>
    <row r="23" spans="1:11" s="72" customFormat="1" ht="34.5" customHeight="1" thickBot="1">
      <c r="A23" s="229">
        <v>750</v>
      </c>
      <c r="B23" s="229"/>
      <c r="C23" s="229" t="s">
        <v>144</v>
      </c>
      <c r="D23" s="228">
        <f>SUM(D24,D25,D26,D27,D28,D29)</f>
        <v>5475750</v>
      </c>
      <c r="E23" s="228">
        <f>SUM(E24,E25,E26,E27,E28,E29)</f>
        <v>5383378</v>
      </c>
      <c r="F23" s="228">
        <f>SUM(F24,F25,F26,F27,F28,F29)</f>
        <v>3532837</v>
      </c>
      <c r="G23" s="228">
        <f>SUM(G24,G25,G26,G27,G28,G29)</f>
        <v>1850541</v>
      </c>
      <c r="H23" s="229"/>
      <c r="I23" s="229"/>
      <c r="J23" s="229"/>
      <c r="K23" s="228">
        <f>SUM(K24,K24,K26,K27,K28,K29)</f>
        <v>92372</v>
      </c>
    </row>
    <row r="24" spans="1:11" s="240" customFormat="1" ht="34.5" customHeight="1" thickTop="1">
      <c r="A24" s="217"/>
      <c r="B24" s="255">
        <v>75011</v>
      </c>
      <c r="C24" s="255" t="s">
        <v>145</v>
      </c>
      <c r="D24" s="256">
        <v>104709</v>
      </c>
      <c r="E24" s="256">
        <v>104709</v>
      </c>
      <c r="F24" s="256">
        <v>104571</v>
      </c>
      <c r="G24" s="255">
        <v>138</v>
      </c>
      <c r="H24" s="255"/>
      <c r="I24" s="255"/>
      <c r="J24" s="217"/>
      <c r="K24" s="217"/>
    </row>
    <row r="25" spans="1:11" s="240" customFormat="1" ht="34.5" customHeight="1">
      <c r="A25" s="238"/>
      <c r="B25" s="238">
        <v>75019</v>
      </c>
      <c r="C25" s="238" t="s">
        <v>146</v>
      </c>
      <c r="D25" s="239">
        <v>200000</v>
      </c>
      <c r="E25" s="239">
        <v>200000</v>
      </c>
      <c r="F25" s="238"/>
      <c r="G25" s="239">
        <v>200000</v>
      </c>
      <c r="H25" s="238"/>
      <c r="I25" s="238"/>
      <c r="J25" s="238"/>
      <c r="K25" s="218"/>
    </row>
    <row r="26" spans="1:11" s="240" customFormat="1" ht="34.5" customHeight="1">
      <c r="A26" s="227"/>
      <c r="B26" s="227">
        <v>75020</v>
      </c>
      <c r="C26" s="227" t="s">
        <v>147</v>
      </c>
      <c r="D26" s="226">
        <v>4955441</v>
      </c>
      <c r="E26" s="226">
        <v>4863069</v>
      </c>
      <c r="F26" s="226">
        <v>3414069</v>
      </c>
      <c r="G26" s="226">
        <v>1449000</v>
      </c>
      <c r="H26" s="227"/>
      <c r="I26" s="227"/>
      <c r="J26" s="227"/>
      <c r="K26" s="226">
        <v>92372</v>
      </c>
    </row>
    <row r="27" spans="1:11" s="240" customFormat="1" ht="34.5" customHeight="1">
      <c r="A27" s="211"/>
      <c r="B27" s="225">
        <v>75045</v>
      </c>
      <c r="C27" s="225" t="s">
        <v>148</v>
      </c>
      <c r="D27" s="224">
        <v>20600</v>
      </c>
      <c r="E27" s="224">
        <v>20600</v>
      </c>
      <c r="F27" s="224">
        <v>14197</v>
      </c>
      <c r="G27" s="224">
        <v>6403</v>
      </c>
      <c r="H27" s="225"/>
      <c r="I27" s="225"/>
      <c r="J27" s="211"/>
      <c r="K27" s="211"/>
    </row>
    <row r="28" spans="1:91" s="240" customFormat="1" ht="34.5" customHeight="1">
      <c r="A28" s="225"/>
      <c r="B28" s="225">
        <v>75075</v>
      </c>
      <c r="C28" s="225" t="s">
        <v>149</v>
      </c>
      <c r="D28" s="224">
        <v>150000</v>
      </c>
      <c r="E28" s="224">
        <v>150000</v>
      </c>
      <c r="F28" s="225"/>
      <c r="G28" s="224">
        <v>150000</v>
      </c>
      <c r="H28" s="225"/>
      <c r="I28" s="225"/>
      <c r="J28" s="225"/>
      <c r="K28" s="225"/>
      <c r="L28" s="259"/>
      <c r="M28" s="259"/>
      <c r="N28" s="259"/>
      <c r="O28" s="259"/>
      <c r="P28" s="259"/>
      <c r="Q28" s="259"/>
      <c r="R28" s="259"/>
      <c r="S28" s="259"/>
      <c r="T28" s="259"/>
      <c r="U28" s="259"/>
      <c r="V28" s="259"/>
      <c r="W28" s="259"/>
      <c r="X28" s="259"/>
      <c r="Y28" s="259"/>
      <c r="Z28" s="259"/>
      <c r="AA28" s="259"/>
      <c r="AB28" s="259"/>
      <c r="AC28" s="259"/>
      <c r="AD28" s="259"/>
      <c r="AE28" s="259"/>
      <c r="AF28" s="259"/>
      <c r="AG28" s="259"/>
      <c r="AH28" s="259"/>
      <c r="AI28" s="259"/>
      <c r="AJ28" s="259"/>
      <c r="AK28" s="259"/>
      <c r="AL28" s="259"/>
      <c r="AM28" s="259"/>
      <c r="AN28" s="259"/>
      <c r="AO28" s="259"/>
      <c r="AP28" s="259"/>
      <c r="AQ28" s="259"/>
      <c r="AR28" s="259"/>
      <c r="AS28" s="259"/>
      <c r="AT28" s="259"/>
      <c r="AU28" s="259"/>
      <c r="AV28" s="259"/>
      <c r="AW28" s="259"/>
      <c r="AX28" s="259"/>
      <c r="AY28" s="259"/>
      <c r="AZ28" s="259"/>
      <c r="BA28" s="259"/>
      <c r="BB28" s="259"/>
      <c r="BC28" s="259"/>
      <c r="BD28" s="259"/>
      <c r="BE28" s="259"/>
      <c r="BF28" s="259"/>
      <c r="BG28" s="259"/>
      <c r="BH28" s="259"/>
      <c r="BI28" s="259"/>
      <c r="BJ28" s="259"/>
      <c r="BK28" s="259"/>
      <c r="BL28" s="259"/>
      <c r="BM28" s="259"/>
      <c r="BN28" s="259"/>
      <c r="BO28" s="259"/>
      <c r="BP28" s="259"/>
      <c r="BQ28" s="259"/>
      <c r="BR28" s="259"/>
      <c r="BS28" s="259"/>
      <c r="BT28" s="259"/>
      <c r="BU28" s="259"/>
      <c r="BV28" s="259"/>
      <c r="BW28" s="259"/>
      <c r="BX28" s="259"/>
      <c r="BY28" s="259"/>
      <c r="BZ28" s="259"/>
      <c r="CA28" s="259"/>
      <c r="CB28" s="259"/>
      <c r="CC28" s="259"/>
      <c r="CD28" s="259"/>
      <c r="CE28" s="259"/>
      <c r="CF28" s="259"/>
      <c r="CG28" s="259"/>
      <c r="CH28" s="259"/>
      <c r="CI28" s="259"/>
      <c r="CJ28" s="259"/>
      <c r="CK28" s="259"/>
      <c r="CL28" s="259"/>
      <c r="CM28" s="259"/>
    </row>
    <row r="29" spans="1:11" s="240" customFormat="1" ht="31.5" customHeight="1">
      <c r="A29" s="222"/>
      <c r="B29" s="222">
        <v>75095</v>
      </c>
      <c r="C29" s="222" t="s">
        <v>134</v>
      </c>
      <c r="D29" s="223">
        <v>45000</v>
      </c>
      <c r="E29" s="223">
        <v>45000</v>
      </c>
      <c r="F29" s="222"/>
      <c r="G29" s="223">
        <v>45000</v>
      </c>
      <c r="H29" s="222"/>
      <c r="I29" s="222"/>
      <c r="J29" s="207"/>
      <c r="K29" s="208"/>
    </row>
    <row r="30" spans="1:35" s="72" customFormat="1" ht="45" customHeight="1">
      <c r="A30" s="253">
        <v>754</v>
      </c>
      <c r="B30" s="253"/>
      <c r="C30" s="253" t="s">
        <v>150</v>
      </c>
      <c r="D30" s="254">
        <v>2688900</v>
      </c>
      <c r="E30" s="254">
        <v>2677900</v>
      </c>
      <c r="F30" s="254">
        <f>SUM(F31)</f>
        <v>2147600</v>
      </c>
      <c r="G30" s="254">
        <v>530300</v>
      </c>
      <c r="H30" s="253"/>
      <c r="I30" s="253"/>
      <c r="J30" s="253"/>
      <c r="K30" s="254">
        <f>SUM(K31)</f>
        <v>11000</v>
      </c>
      <c r="L30" s="250"/>
      <c r="M30" s="250"/>
      <c r="N30" s="250"/>
      <c r="O30" s="250"/>
      <c r="P30" s="250"/>
      <c r="Q30" s="250"/>
      <c r="R30" s="250"/>
      <c r="S30" s="250"/>
      <c r="T30" s="250"/>
      <c r="U30" s="250"/>
      <c r="V30" s="250"/>
      <c r="W30" s="250"/>
      <c r="X30" s="250"/>
      <c r="Y30" s="250"/>
      <c r="Z30" s="250"/>
      <c r="AA30" s="250"/>
      <c r="AB30" s="250"/>
      <c r="AC30" s="250"/>
      <c r="AD30" s="250"/>
      <c r="AE30" s="250"/>
      <c r="AF30" s="250"/>
      <c r="AG30" s="250"/>
      <c r="AH30" s="250"/>
      <c r="AI30" s="250"/>
    </row>
    <row r="31" spans="1:35" s="240" customFormat="1" ht="42.75" customHeight="1">
      <c r="A31" s="225"/>
      <c r="B31" s="225">
        <v>75411</v>
      </c>
      <c r="C31" s="225" t="s">
        <v>151</v>
      </c>
      <c r="D31" s="224">
        <v>2610900</v>
      </c>
      <c r="E31" s="257">
        <v>2599900</v>
      </c>
      <c r="F31" s="224">
        <v>2147600</v>
      </c>
      <c r="G31" s="258">
        <v>452300</v>
      </c>
      <c r="H31" s="225"/>
      <c r="I31" s="225"/>
      <c r="J31" s="225"/>
      <c r="K31" s="224">
        <v>11000</v>
      </c>
      <c r="L31" s="259"/>
      <c r="M31" s="259"/>
      <c r="N31" s="259"/>
      <c r="O31" s="259"/>
      <c r="P31" s="259"/>
      <c r="Q31" s="259"/>
      <c r="R31" s="259"/>
      <c r="S31" s="259"/>
      <c r="T31" s="259"/>
      <c r="U31" s="259"/>
      <c r="V31" s="259"/>
      <c r="W31" s="259"/>
      <c r="X31" s="259"/>
      <c r="Y31" s="259"/>
      <c r="Z31" s="259"/>
      <c r="AA31" s="259"/>
      <c r="AB31" s="259"/>
      <c r="AC31" s="259"/>
      <c r="AD31" s="259"/>
      <c r="AE31" s="259"/>
      <c r="AF31" s="259"/>
      <c r="AG31" s="259"/>
      <c r="AH31" s="259"/>
      <c r="AI31" s="259"/>
    </row>
    <row r="32" spans="1:35" s="240" customFormat="1" ht="42.75" customHeight="1">
      <c r="A32" s="222"/>
      <c r="B32" s="222">
        <v>75421</v>
      </c>
      <c r="C32" s="222" t="s">
        <v>257</v>
      </c>
      <c r="D32" s="223">
        <v>70000</v>
      </c>
      <c r="E32" s="285">
        <v>70000</v>
      </c>
      <c r="F32" s="223"/>
      <c r="G32" s="286">
        <v>70000</v>
      </c>
      <c r="H32" s="222"/>
      <c r="I32" s="222"/>
      <c r="J32" s="222"/>
      <c r="K32" s="223"/>
      <c r="L32" s="259"/>
      <c r="M32" s="259"/>
      <c r="N32" s="259"/>
      <c r="O32" s="259"/>
      <c r="P32" s="259"/>
      <c r="Q32" s="259"/>
      <c r="R32" s="259"/>
      <c r="S32" s="259"/>
      <c r="T32" s="259"/>
      <c r="U32" s="259"/>
      <c r="V32" s="259"/>
      <c r="W32" s="259"/>
      <c r="X32" s="259"/>
      <c r="Y32" s="259"/>
      <c r="Z32" s="259"/>
      <c r="AA32" s="259"/>
      <c r="AB32" s="259"/>
      <c r="AC32" s="259"/>
      <c r="AD32" s="259"/>
      <c r="AE32" s="259"/>
      <c r="AF32" s="259"/>
      <c r="AG32" s="259"/>
      <c r="AH32" s="259"/>
      <c r="AI32" s="259"/>
    </row>
    <row r="33" spans="1:21" s="240" customFormat="1" ht="32.25" customHeight="1">
      <c r="A33" s="207"/>
      <c r="B33" s="222">
        <v>75495</v>
      </c>
      <c r="C33" s="222" t="s">
        <v>134</v>
      </c>
      <c r="D33" s="223">
        <v>8000</v>
      </c>
      <c r="E33" s="223">
        <v>8000</v>
      </c>
      <c r="F33" s="222"/>
      <c r="G33" s="223">
        <v>8000</v>
      </c>
      <c r="H33" s="222"/>
      <c r="I33" s="222"/>
      <c r="J33" s="222"/>
      <c r="K33" s="223"/>
      <c r="L33" s="259"/>
      <c r="M33" s="259"/>
      <c r="N33" s="259"/>
      <c r="O33" s="259"/>
      <c r="P33" s="259"/>
      <c r="Q33" s="259"/>
      <c r="R33" s="259"/>
      <c r="S33" s="259"/>
      <c r="T33" s="259"/>
      <c r="U33" s="259"/>
    </row>
    <row r="34" spans="1:11" s="72" customFormat="1" ht="34.5" customHeight="1" thickBot="1">
      <c r="A34" s="229">
        <v>757</v>
      </c>
      <c r="B34" s="229"/>
      <c r="C34" s="229" t="s">
        <v>182</v>
      </c>
      <c r="D34" s="228">
        <v>1416666</v>
      </c>
      <c r="E34" s="228">
        <v>1416666</v>
      </c>
      <c r="F34" s="229"/>
      <c r="G34" s="228"/>
      <c r="H34" s="229"/>
      <c r="I34" s="228">
        <f>SUM(I35)</f>
        <v>761110</v>
      </c>
      <c r="J34" s="228">
        <f>SUM(J36)</f>
        <v>655556</v>
      </c>
      <c r="K34" s="210"/>
    </row>
    <row r="35" spans="1:27" s="240" customFormat="1" ht="56.25" customHeight="1" thickTop="1">
      <c r="A35" s="207"/>
      <c r="B35" s="222">
        <v>75702</v>
      </c>
      <c r="C35" s="222" t="s">
        <v>152</v>
      </c>
      <c r="D35" s="223">
        <v>761110</v>
      </c>
      <c r="E35" s="223">
        <v>761110</v>
      </c>
      <c r="F35" s="222"/>
      <c r="G35" s="222"/>
      <c r="H35" s="222"/>
      <c r="I35" s="223">
        <v>761110</v>
      </c>
      <c r="J35" s="222"/>
      <c r="K35" s="222"/>
      <c r="L35" s="259"/>
      <c r="M35" s="259"/>
      <c r="N35" s="259"/>
      <c r="O35" s="259"/>
      <c r="P35" s="259"/>
      <c r="Q35" s="259"/>
      <c r="R35" s="259"/>
      <c r="S35" s="259"/>
      <c r="T35" s="259"/>
      <c r="U35" s="259"/>
      <c r="V35" s="259"/>
      <c r="W35" s="259"/>
      <c r="X35" s="259"/>
      <c r="Y35" s="259"/>
      <c r="Z35" s="259"/>
      <c r="AA35" s="259"/>
    </row>
    <row r="36" spans="1:29" s="240" customFormat="1" ht="66" customHeight="1">
      <c r="A36" s="211"/>
      <c r="B36" s="225">
        <v>75704</v>
      </c>
      <c r="C36" s="225" t="s">
        <v>153</v>
      </c>
      <c r="D36" s="224">
        <v>655556</v>
      </c>
      <c r="E36" s="224">
        <v>655556</v>
      </c>
      <c r="F36" s="225"/>
      <c r="G36" s="225"/>
      <c r="H36" s="225"/>
      <c r="I36" s="225"/>
      <c r="J36" s="224">
        <v>655556</v>
      </c>
      <c r="K36" s="225"/>
      <c r="L36" s="259"/>
      <c r="M36" s="259"/>
      <c r="N36" s="259"/>
      <c r="O36" s="259"/>
      <c r="P36" s="259"/>
      <c r="Q36" s="259"/>
      <c r="R36" s="259"/>
      <c r="S36" s="259"/>
      <c r="T36" s="259"/>
      <c r="U36" s="259"/>
      <c r="V36" s="259"/>
      <c r="W36" s="259"/>
      <c r="X36" s="259"/>
      <c r="Y36" s="259"/>
      <c r="Z36" s="259"/>
      <c r="AA36" s="259"/>
      <c r="AB36" s="259"/>
      <c r="AC36" s="259"/>
    </row>
    <row r="37" spans="1:19" s="72" customFormat="1" ht="34.5" customHeight="1">
      <c r="A37" s="248">
        <v>758</v>
      </c>
      <c r="B37" s="248"/>
      <c r="C37" s="248" t="s">
        <v>154</v>
      </c>
      <c r="D37" s="249">
        <v>1300000</v>
      </c>
      <c r="E37" s="249">
        <v>1300000</v>
      </c>
      <c r="F37" s="248"/>
      <c r="G37" s="249">
        <v>1300000</v>
      </c>
      <c r="H37" s="248"/>
      <c r="I37" s="248"/>
      <c r="J37" s="249"/>
      <c r="K37" s="248"/>
      <c r="L37" s="250"/>
      <c r="M37" s="250"/>
      <c r="N37" s="250"/>
      <c r="O37" s="250"/>
      <c r="P37" s="250"/>
      <c r="Q37" s="250"/>
      <c r="R37" s="250"/>
      <c r="S37" s="250"/>
    </row>
    <row r="38" spans="1:19" s="240" customFormat="1" ht="34.5" customHeight="1" thickBot="1">
      <c r="A38" s="251"/>
      <c r="B38" s="251">
        <v>75818</v>
      </c>
      <c r="C38" s="251" t="s">
        <v>155</v>
      </c>
      <c r="D38" s="252">
        <v>1300000</v>
      </c>
      <c r="E38" s="252">
        <v>1300000</v>
      </c>
      <c r="F38" s="251"/>
      <c r="G38" s="252">
        <v>1300000</v>
      </c>
      <c r="H38" s="251"/>
      <c r="I38" s="251"/>
      <c r="J38" s="251"/>
      <c r="K38" s="251"/>
      <c r="L38" s="259"/>
      <c r="M38" s="259"/>
      <c r="N38" s="259"/>
      <c r="O38" s="259"/>
      <c r="P38" s="259"/>
      <c r="Q38" s="259"/>
      <c r="R38" s="259"/>
      <c r="S38" s="259"/>
    </row>
    <row r="39" spans="1:19" s="240" customFormat="1" ht="34.5" customHeight="1">
      <c r="A39" s="222"/>
      <c r="B39" s="222"/>
      <c r="C39" s="222" t="s">
        <v>230</v>
      </c>
      <c r="D39" s="223">
        <v>200000</v>
      </c>
      <c r="E39" s="223">
        <v>200000</v>
      </c>
      <c r="F39" s="222"/>
      <c r="G39" s="223">
        <v>200000</v>
      </c>
      <c r="H39" s="222"/>
      <c r="I39" s="222"/>
      <c r="J39" s="222"/>
      <c r="K39" s="222"/>
      <c r="L39" s="259"/>
      <c r="M39" s="259"/>
      <c r="N39" s="259"/>
      <c r="O39" s="259"/>
      <c r="P39" s="259"/>
      <c r="Q39" s="259"/>
      <c r="R39" s="259"/>
      <c r="S39" s="259"/>
    </row>
    <row r="40" spans="1:19" s="240" customFormat="1" ht="34.5" customHeight="1">
      <c r="A40" s="222"/>
      <c r="B40" s="222"/>
      <c r="C40" s="222" t="s">
        <v>231</v>
      </c>
      <c r="D40" s="223">
        <v>1100000</v>
      </c>
      <c r="E40" s="223">
        <v>1100000</v>
      </c>
      <c r="F40" s="222"/>
      <c r="G40" s="223">
        <v>1100000</v>
      </c>
      <c r="H40" s="222"/>
      <c r="I40" s="222"/>
      <c r="J40" s="222"/>
      <c r="K40" s="222"/>
      <c r="L40" s="259"/>
      <c r="M40" s="259"/>
      <c r="N40" s="259"/>
      <c r="O40" s="259"/>
      <c r="P40" s="259"/>
      <c r="Q40" s="259"/>
      <c r="R40" s="259"/>
      <c r="S40" s="259"/>
    </row>
    <row r="41" spans="1:11" s="72" customFormat="1" ht="34.5" customHeight="1" thickBot="1">
      <c r="A41" s="232">
        <v>801</v>
      </c>
      <c r="B41" s="232"/>
      <c r="C41" s="232" t="s">
        <v>156</v>
      </c>
      <c r="D41" s="233">
        <v>13454249</v>
      </c>
      <c r="E41" s="233">
        <v>13454249</v>
      </c>
      <c r="F41" s="233">
        <v>11059859</v>
      </c>
      <c r="G41" s="233">
        <v>2099163</v>
      </c>
      <c r="H41" s="233">
        <v>295227</v>
      </c>
      <c r="I41" s="232"/>
      <c r="J41" s="232"/>
      <c r="K41" s="233"/>
    </row>
    <row r="42" spans="1:11" s="240" customFormat="1" ht="34.5" customHeight="1" thickTop="1">
      <c r="A42" s="222"/>
      <c r="B42" s="222">
        <v>80102</v>
      </c>
      <c r="C42" s="222" t="s">
        <v>157</v>
      </c>
      <c r="D42" s="223">
        <v>800854</v>
      </c>
      <c r="E42" s="223">
        <v>800854</v>
      </c>
      <c r="F42" s="223">
        <v>730033</v>
      </c>
      <c r="G42" s="223">
        <v>70821</v>
      </c>
      <c r="H42" s="207"/>
      <c r="I42" s="207"/>
      <c r="J42" s="207"/>
      <c r="K42" s="207"/>
    </row>
    <row r="43" spans="1:11" s="240" customFormat="1" ht="34.5" customHeight="1">
      <c r="A43" s="225"/>
      <c r="B43" s="225">
        <v>80111</v>
      </c>
      <c r="C43" s="225" t="s">
        <v>158</v>
      </c>
      <c r="D43" s="224">
        <v>505195</v>
      </c>
      <c r="E43" s="224">
        <v>505195</v>
      </c>
      <c r="F43" s="224">
        <v>442526</v>
      </c>
      <c r="G43" s="224">
        <v>62669</v>
      </c>
      <c r="H43" s="211"/>
      <c r="I43" s="211"/>
      <c r="J43" s="211"/>
      <c r="K43" s="211"/>
    </row>
    <row r="44" spans="1:11" s="240" customFormat="1" ht="34.5" customHeight="1">
      <c r="A44" s="225"/>
      <c r="B44" s="225">
        <v>80120</v>
      </c>
      <c r="C44" s="225" t="s">
        <v>160</v>
      </c>
      <c r="D44" s="224">
        <v>3859768</v>
      </c>
      <c r="E44" s="224">
        <v>3859768</v>
      </c>
      <c r="F44" s="224">
        <v>3396533</v>
      </c>
      <c r="G44" s="224">
        <v>463235</v>
      </c>
      <c r="H44" s="211"/>
      <c r="I44" s="211"/>
      <c r="J44" s="211"/>
      <c r="K44" s="211"/>
    </row>
    <row r="45" spans="1:11" s="240" customFormat="1" ht="34.5" customHeight="1">
      <c r="A45" s="222"/>
      <c r="B45" s="222">
        <v>80123</v>
      </c>
      <c r="C45" s="222" t="s">
        <v>159</v>
      </c>
      <c r="D45" s="223">
        <v>639910</v>
      </c>
      <c r="E45" s="223">
        <v>639910</v>
      </c>
      <c r="F45" s="223">
        <v>543071</v>
      </c>
      <c r="G45" s="223">
        <v>96839</v>
      </c>
      <c r="H45" s="207"/>
      <c r="I45" s="207"/>
      <c r="J45" s="207"/>
      <c r="K45" s="207"/>
    </row>
    <row r="46" spans="1:11" s="240" customFormat="1" ht="34.5" customHeight="1">
      <c r="A46" s="225"/>
      <c r="B46" s="225">
        <v>80130</v>
      </c>
      <c r="C46" s="225" t="s">
        <v>161</v>
      </c>
      <c r="D46" s="224">
        <v>6914667</v>
      </c>
      <c r="E46" s="224">
        <v>6914667</v>
      </c>
      <c r="F46" s="224">
        <v>5479967</v>
      </c>
      <c r="G46" s="224">
        <v>1139473</v>
      </c>
      <c r="H46" s="224">
        <v>295227</v>
      </c>
      <c r="I46" s="211"/>
      <c r="J46" s="211"/>
      <c r="K46" s="212"/>
    </row>
    <row r="47" spans="1:11" s="240" customFormat="1" ht="34.5" customHeight="1">
      <c r="A47" s="222"/>
      <c r="B47" s="222">
        <v>80134</v>
      </c>
      <c r="C47" s="222" t="s">
        <v>162</v>
      </c>
      <c r="D47" s="223">
        <v>499318</v>
      </c>
      <c r="E47" s="223">
        <v>499318</v>
      </c>
      <c r="F47" s="223">
        <v>467729</v>
      </c>
      <c r="G47" s="223">
        <v>31589</v>
      </c>
      <c r="H47" s="223"/>
      <c r="I47" s="207"/>
      <c r="J47" s="207"/>
      <c r="K47" s="208"/>
    </row>
    <row r="48" spans="1:11" s="240" customFormat="1" ht="34.5" customHeight="1">
      <c r="A48" s="222"/>
      <c r="B48" s="222">
        <v>80145</v>
      </c>
      <c r="C48" s="222" t="s">
        <v>163</v>
      </c>
      <c r="D48" s="223">
        <v>3440</v>
      </c>
      <c r="E48" s="223">
        <v>3440</v>
      </c>
      <c r="F48" s="222"/>
      <c r="G48" s="223">
        <v>3440</v>
      </c>
      <c r="H48" s="208"/>
      <c r="I48" s="207"/>
      <c r="J48" s="207"/>
      <c r="K48" s="208"/>
    </row>
    <row r="49" spans="1:11" s="240" customFormat="1" ht="34.5" customHeight="1">
      <c r="A49" s="225"/>
      <c r="B49" s="225">
        <v>80146</v>
      </c>
      <c r="C49" s="225" t="s">
        <v>187</v>
      </c>
      <c r="D49" s="224">
        <v>69927</v>
      </c>
      <c r="E49" s="224">
        <v>69927</v>
      </c>
      <c r="F49" s="225"/>
      <c r="G49" s="224">
        <v>69927</v>
      </c>
      <c r="H49" s="212"/>
      <c r="I49" s="211"/>
      <c r="J49" s="211"/>
      <c r="K49" s="212"/>
    </row>
    <row r="50" spans="1:11" s="240" customFormat="1" ht="34.5" customHeight="1">
      <c r="A50" s="222"/>
      <c r="B50" s="222">
        <v>80195</v>
      </c>
      <c r="C50" s="222" t="s">
        <v>134</v>
      </c>
      <c r="D50" s="223">
        <v>161170</v>
      </c>
      <c r="E50" s="223">
        <v>161170</v>
      </c>
      <c r="F50" s="222"/>
      <c r="G50" s="223">
        <v>161170</v>
      </c>
      <c r="H50" s="208"/>
      <c r="I50" s="207"/>
      <c r="J50" s="207"/>
      <c r="K50" s="208"/>
    </row>
    <row r="51" spans="1:11" s="72" customFormat="1" ht="34.5" customHeight="1" thickBot="1">
      <c r="A51" s="229">
        <v>851</v>
      </c>
      <c r="B51" s="229"/>
      <c r="C51" s="229" t="s">
        <v>164</v>
      </c>
      <c r="D51" s="228">
        <f>SUM(D52,D53)</f>
        <v>2549358</v>
      </c>
      <c r="E51" s="228">
        <f>SUM(E52,E53)</f>
        <v>2549358</v>
      </c>
      <c r="F51" s="229"/>
      <c r="G51" s="228">
        <f>SUM(G52,G53)</f>
        <v>2549358</v>
      </c>
      <c r="H51" s="228"/>
      <c r="I51" s="229"/>
      <c r="J51" s="229"/>
      <c r="K51" s="210"/>
    </row>
    <row r="52" spans="1:11" s="240" customFormat="1" ht="34.5" customHeight="1" thickTop="1">
      <c r="A52" s="207"/>
      <c r="B52" s="222">
        <v>85111</v>
      </c>
      <c r="C52" s="222" t="s">
        <v>165</v>
      </c>
      <c r="D52" s="223">
        <v>1835858</v>
      </c>
      <c r="E52" s="223">
        <v>1835858</v>
      </c>
      <c r="F52" s="222"/>
      <c r="G52" s="223">
        <v>1835858</v>
      </c>
      <c r="H52" s="223"/>
      <c r="I52" s="222" t="s">
        <v>256</v>
      </c>
      <c r="J52" s="222"/>
      <c r="K52" s="208"/>
    </row>
    <row r="53" spans="1:11" s="240" customFormat="1" ht="62.25" customHeight="1" thickBot="1">
      <c r="A53" s="219"/>
      <c r="B53" s="251">
        <v>85156</v>
      </c>
      <c r="C53" s="251" t="s">
        <v>166</v>
      </c>
      <c r="D53" s="252">
        <v>713500</v>
      </c>
      <c r="E53" s="252">
        <v>713500</v>
      </c>
      <c r="F53" s="251"/>
      <c r="G53" s="252">
        <v>713500</v>
      </c>
      <c r="H53" s="252"/>
      <c r="I53" s="251"/>
      <c r="J53" s="251"/>
      <c r="K53" s="264"/>
    </row>
    <row r="54" spans="1:11" s="72" customFormat="1" ht="34.5" customHeight="1">
      <c r="A54" s="248">
        <v>852</v>
      </c>
      <c r="B54" s="248"/>
      <c r="C54" s="248" t="s">
        <v>167</v>
      </c>
      <c r="D54" s="249">
        <v>2498901</v>
      </c>
      <c r="E54" s="249">
        <v>2498901</v>
      </c>
      <c r="F54" s="249">
        <v>1066400</v>
      </c>
      <c r="G54" s="249">
        <v>1369026</v>
      </c>
      <c r="H54" s="249">
        <f>SUM(H55,H56,H57)</f>
        <v>63475</v>
      </c>
      <c r="I54" s="248"/>
      <c r="J54" s="248"/>
      <c r="K54" s="249"/>
    </row>
    <row r="55" spans="1:18" s="240" customFormat="1" ht="34.5" customHeight="1">
      <c r="A55" s="211"/>
      <c r="B55" s="225">
        <v>85201</v>
      </c>
      <c r="C55" s="225" t="s">
        <v>168</v>
      </c>
      <c r="D55" s="224">
        <v>1400551</v>
      </c>
      <c r="E55" s="224">
        <v>1400551</v>
      </c>
      <c r="F55" s="224">
        <v>873400</v>
      </c>
      <c r="G55" s="258">
        <v>497151</v>
      </c>
      <c r="H55" s="224">
        <v>30000</v>
      </c>
      <c r="I55" s="225"/>
      <c r="J55" s="225"/>
      <c r="K55" s="224"/>
      <c r="L55" s="259"/>
      <c r="M55" s="259"/>
      <c r="N55" s="259"/>
      <c r="O55" s="259"/>
      <c r="P55" s="259"/>
      <c r="Q55" s="259"/>
      <c r="R55" s="259"/>
    </row>
    <row r="56" spans="1:11" s="259" customFormat="1" ht="34.5" customHeight="1">
      <c r="A56" s="222"/>
      <c r="B56" s="222">
        <v>85204</v>
      </c>
      <c r="C56" s="222" t="s">
        <v>169</v>
      </c>
      <c r="D56" s="223">
        <v>877150</v>
      </c>
      <c r="E56" s="223">
        <v>877150</v>
      </c>
      <c r="F56" s="222"/>
      <c r="G56" s="223">
        <v>843675</v>
      </c>
      <c r="H56" s="223">
        <v>33475</v>
      </c>
      <c r="I56" s="222"/>
      <c r="J56" s="222"/>
      <c r="K56" s="223"/>
    </row>
    <row r="57" spans="1:11" s="240" customFormat="1" ht="34.5" customHeight="1">
      <c r="A57" s="211"/>
      <c r="B57" s="225">
        <v>85218</v>
      </c>
      <c r="C57" s="225" t="s">
        <v>170</v>
      </c>
      <c r="D57" s="224">
        <v>217200</v>
      </c>
      <c r="E57" s="224">
        <v>217200</v>
      </c>
      <c r="F57" s="224">
        <v>191000</v>
      </c>
      <c r="G57" s="224">
        <v>26200</v>
      </c>
      <c r="H57" s="224"/>
      <c r="I57" s="225"/>
      <c r="J57" s="211"/>
      <c r="K57" s="212"/>
    </row>
    <row r="58" spans="1:11" s="240" customFormat="1" ht="34.5" customHeight="1">
      <c r="A58" s="225"/>
      <c r="B58" s="225">
        <v>85220</v>
      </c>
      <c r="C58" s="225" t="s">
        <v>253</v>
      </c>
      <c r="D58" s="224">
        <v>4000</v>
      </c>
      <c r="E58" s="224">
        <v>4000</v>
      </c>
      <c r="F58" s="224">
        <v>2000</v>
      </c>
      <c r="G58" s="224">
        <v>2000</v>
      </c>
      <c r="H58" s="224"/>
      <c r="I58" s="211"/>
      <c r="J58" s="211"/>
      <c r="K58" s="212"/>
    </row>
    <row r="59" spans="1:11" s="72" customFormat="1" ht="42.75" customHeight="1" thickBot="1">
      <c r="A59" s="232">
        <v>853</v>
      </c>
      <c r="B59" s="232"/>
      <c r="C59" s="232" t="s">
        <v>171</v>
      </c>
      <c r="D59" s="233">
        <f>SUM(D60,D63,D61,D62)</f>
        <v>1032775</v>
      </c>
      <c r="E59" s="233">
        <f>SUM(E60,E63,E61,E62)</f>
        <v>1032775</v>
      </c>
      <c r="F59" s="233">
        <f>SUM(F60,F61,F62,F63)</f>
        <v>802095</v>
      </c>
      <c r="G59" s="233">
        <f>SUM(G60,G63,G61,G62)</f>
        <v>196400</v>
      </c>
      <c r="H59" s="233">
        <v>34280</v>
      </c>
      <c r="I59" s="232" t="s">
        <v>238</v>
      </c>
      <c r="J59" s="232"/>
      <c r="K59" s="233"/>
    </row>
    <row r="60" spans="1:11" s="240" customFormat="1" ht="40.5" customHeight="1" thickTop="1">
      <c r="A60" s="222"/>
      <c r="B60" s="222">
        <v>85321</v>
      </c>
      <c r="C60" s="222" t="s">
        <v>188</v>
      </c>
      <c r="D60" s="223">
        <v>84700</v>
      </c>
      <c r="E60" s="223">
        <v>84700</v>
      </c>
      <c r="F60" s="223">
        <v>80700</v>
      </c>
      <c r="G60" s="223">
        <v>4000</v>
      </c>
      <c r="H60" s="223"/>
      <c r="I60" s="222"/>
      <c r="J60" s="222"/>
      <c r="K60" s="208"/>
    </row>
    <row r="61" spans="1:11" s="240" customFormat="1" ht="40.5" customHeight="1">
      <c r="A61" s="211"/>
      <c r="B61" s="225">
        <v>85324</v>
      </c>
      <c r="C61" s="225" t="s">
        <v>172</v>
      </c>
      <c r="D61" s="224">
        <v>49280</v>
      </c>
      <c r="E61" s="224">
        <v>49280</v>
      </c>
      <c r="F61" s="224">
        <v>3000</v>
      </c>
      <c r="G61" s="224">
        <v>12000</v>
      </c>
      <c r="H61" s="224">
        <v>34280</v>
      </c>
      <c r="I61" s="225"/>
      <c r="J61" s="211"/>
      <c r="K61" s="212"/>
    </row>
    <row r="62" spans="1:61" s="240" customFormat="1" ht="34.5" customHeight="1">
      <c r="A62" s="222"/>
      <c r="B62" s="222">
        <v>85333</v>
      </c>
      <c r="C62" s="222" t="s">
        <v>173</v>
      </c>
      <c r="D62" s="223">
        <v>892795</v>
      </c>
      <c r="E62" s="223">
        <v>892795</v>
      </c>
      <c r="F62" s="223">
        <v>718395</v>
      </c>
      <c r="G62" s="223">
        <v>174400</v>
      </c>
      <c r="H62" s="223"/>
      <c r="I62" s="222"/>
      <c r="J62" s="222"/>
      <c r="K62" s="223"/>
      <c r="L62" s="259"/>
      <c r="M62" s="259"/>
      <c r="N62" s="259"/>
      <c r="O62" s="259"/>
      <c r="P62" s="259"/>
      <c r="Q62" s="259"/>
      <c r="R62" s="259"/>
      <c r="S62" s="259"/>
      <c r="T62" s="259"/>
      <c r="U62" s="259"/>
      <c r="V62" s="259"/>
      <c r="W62" s="259"/>
      <c r="X62" s="259"/>
      <c r="Y62" s="259"/>
      <c r="Z62" s="259"/>
      <c r="AA62" s="259"/>
      <c r="AB62" s="259"/>
      <c r="AC62" s="259"/>
      <c r="AD62" s="259"/>
      <c r="AE62" s="259"/>
      <c r="AF62" s="259"/>
      <c r="AG62" s="259"/>
      <c r="AH62" s="259"/>
      <c r="AI62" s="259"/>
      <c r="AJ62" s="259"/>
      <c r="AK62" s="259"/>
      <c r="AL62" s="259"/>
      <c r="AM62" s="259"/>
      <c r="AN62" s="259"/>
      <c r="AO62" s="259"/>
      <c r="AP62" s="259"/>
      <c r="AQ62" s="259"/>
      <c r="AR62" s="259"/>
      <c r="AS62" s="259"/>
      <c r="AT62" s="259"/>
      <c r="AU62" s="259"/>
      <c r="AV62" s="259"/>
      <c r="AW62" s="259"/>
      <c r="AX62" s="259"/>
      <c r="AY62" s="259"/>
      <c r="AZ62" s="259"/>
      <c r="BA62" s="259"/>
      <c r="BB62" s="259"/>
      <c r="BC62" s="259"/>
      <c r="BD62" s="259"/>
      <c r="BE62" s="259"/>
      <c r="BF62" s="259"/>
      <c r="BG62" s="259"/>
      <c r="BH62" s="259"/>
      <c r="BI62" s="259"/>
    </row>
    <row r="63" spans="1:11" s="240" customFormat="1" ht="34.5" customHeight="1">
      <c r="A63" s="211"/>
      <c r="B63" s="225">
        <v>85395</v>
      </c>
      <c r="C63" s="225" t="s">
        <v>134</v>
      </c>
      <c r="D63" s="224">
        <v>6000</v>
      </c>
      <c r="E63" s="224">
        <v>6000</v>
      </c>
      <c r="F63" s="225"/>
      <c r="G63" s="224">
        <v>6000</v>
      </c>
      <c r="H63" s="212"/>
      <c r="I63" s="211"/>
      <c r="J63" s="211"/>
      <c r="K63" s="212"/>
    </row>
    <row r="64" spans="1:11" s="72" customFormat="1" ht="45" customHeight="1" thickBot="1">
      <c r="A64" s="232">
        <v>854</v>
      </c>
      <c r="B64" s="232"/>
      <c r="C64" s="232" t="s">
        <v>174</v>
      </c>
      <c r="D64" s="233">
        <v>2701876</v>
      </c>
      <c r="E64" s="233">
        <v>2701876</v>
      </c>
      <c r="F64" s="233">
        <v>1799406</v>
      </c>
      <c r="G64" s="233">
        <v>902470</v>
      </c>
      <c r="H64" s="233"/>
      <c r="I64" s="232"/>
      <c r="J64" s="215"/>
      <c r="K64" s="216"/>
    </row>
    <row r="65" spans="1:11" s="240" customFormat="1" ht="34.5" customHeight="1" thickTop="1">
      <c r="A65" s="222"/>
      <c r="B65" s="222">
        <v>85403</v>
      </c>
      <c r="C65" s="222" t="s">
        <v>175</v>
      </c>
      <c r="D65" s="223">
        <v>600376</v>
      </c>
      <c r="E65" s="223">
        <v>600376</v>
      </c>
      <c r="F65" s="223">
        <v>297474</v>
      </c>
      <c r="G65" s="223">
        <v>302902</v>
      </c>
      <c r="H65" s="208"/>
      <c r="I65" s="207"/>
      <c r="J65" s="207"/>
      <c r="K65" s="208"/>
    </row>
    <row r="66" spans="1:11" s="240" customFormat="1" ht="56.25" customHeight="1">
      <c r="A66" s="211"/>
      <c r="B66" s="225">
        <v>85406</v>
      </c>
      <c r="C66" s="225" t="s">
        <v>176</v>
      </c>
      <c r="D66" s="224">
        <v>550000</v>
      </c>
      <c r="E66" s="224">
        <v>550000</v>
      </c>
      <c r="F66" s="224">
        <v>494133</v>
      </c>
      <c r="G66" s="224">
        <v>55867</v>
      </c>
      <c r="H66" s="212"/>
      <c r="I66" s="211"/>
      <c r="J66" s="211"/>
      <c r="K66" s="212"/>
    </row>
    <row r="67" spans="1:11" s="240" customFormat="1" ht="34.5" customHeight="1">
      <c r="A67" s="213"/>
      <c r="B67" s="227">
        <v>85410</v>
      </c>
      <c r="C67" s="227" t="s">
        <v>177</v>
      </c>
      <c r="D67" s="226">
        <v>1197292</v>
      </c>
      <c r="E67" s="226">
        <v>1197292</v>
      </c>
      <c r="F67" s="226">
        <v>719545</v>
      </c>
      <c r="G67" s="226">
        <v>477747</v>
      </c>
      <c r="H67" s="214"/>
      <c r="I67" s="213"/>
      <c r="J67" s="213"/>
      <c r="K67" s="214"/>
    </row>
    <row r="68" spans="1:11" s="240" customFormat="1" ht="34.5" customHeight="1">
      <c r="A68" s="211"/>
      <c r="B68" s="225">
        <v>85415</v>
      </c>
      <c r="C68" s="225" t="s">
        <v>189</v>
      </c>
      <c r="D68" s="224">
        <v>10000</v>
      </c>
      <c r="E68" s="224">
        <v>10000</v>
      </c>
      <c r="F68" s="225"/>
      <c r="G68" s="224">
        <v>10000</v>
      </c>
      <c r="H68" s="212"/>
      <c r="I68" s="211"/>
      <c r="J68" s="211"/>
      <c r="K68" s="212"/>
    </row>
    <row r="69" spans="1:11" s="240" customFormat="1" ht="34.5" customHeight="1">
      <c r="A69" s="211"/>
      <c r="B69" s="225">
        <v>85421</v>
      </c>
      <c r="C69" s="225" t="s">
        <v>254</v>
      </c>
      <c r="D69" s="224">
        <v>318254</v>
      </c>
      <c r="E69" s="224">
        <v>318254</v>
      </c>
      <c r="F69" s="224">
        <v>288254</v>
      </c>
      <c r="G69" s="224">
        <v>30000</v>
      </c>
      <c r="H69" s="212"/>
      <c r="I69" s="211"/>
      <c r="J69" s="211"/>
      <c r="K69" s="212"/>
    </row>
    <row r="70" spans="1:11" s="240" customFormat="1" ht="34.5" customHeight="1">
      <c r="A70" s="211"/>
      <c r="B70" s="225">
        <v>85446</v>
      </c>
      <c r="C70" s="225" t="s">
        <v>187</v>
      </c>
      <c r="D70" s="224">
        <v>9434</v>
      </c>
      <c r="E70" s="224">
        <v>9434</v>
      </c>
      <c r="F70" s="225"/>
      <c r="G70" s="224">
        <v>9434</v>
      </c>
      <c r="H70" s="212"/>
      <c r="I70" s="211"/>
      <c r="J70" s="211"/>
      <c r="K70" s="212"/>
    </row>
    <row r="71" spans="1:11" s="240" customFormat="1" ht="34.5" customHeight="1">
      <c r="A71" s="207"/>
      <c r="B71" s="222">
        <v>85495</v>
      </c>
      <c r="C71" s="222" t="s">
        <v>134</v>
      </c>
      <c r="D71" s="223">
        <v>16520</v>
      </c>
      <c r="E71" s="223">
        <v>16520</v>
      </c>
      <c r="F71" s="222"/>
      <c r="G71" s="223">
        <v>16520</v>
      </c>
      <c r="H71" s="208"/>
      <c r="I71" s="207"/>
      <c r="J71" s="207"/>
      <c r="K71" s="208"/>
    </row>
    <row r="72" spans="1:11" s="72" customFormat="1" ht="46.5" customHeight="1" thickBot="1">
      <c r="A72" s="229">
        <v>921</v>
      </c>
      <c r="B72" s="229"/>
      <c r="C72" s="229" t="s">
        <v>178</v>
      </c>
      <c r="D72" s="228">
        <v>113600</v>
      </c>
      <c r="E72" s="228">
        <v>113600</v>
      </c>
      <c r="F72" s="229"/>
      <c r="G72" s="228"/>
      <c r="H72" s="228">
        <v>113600</v>
      </c>
      <c r="I72" s="209"/>
      <c r="J72" s="209"/>
      <c r="K72" s="210"/>
    </row>
    <row r="73" spans="1:11" s="240" customFormat="1" ht="34.5" customHeight="1" thickTop="1">
      <c r="A73" s="222"/>
      <c r="B73" s="222">
        <v>92116</v>
      </c>
      <c r="C73" s="222" t="s">
        <v>179</v>
      </c>
      <c r="D73" s="223">
        <v>100000</v>
      </c>
      <c r="E73" s="223">
        <v>100000</v>
      </c>
      <c r="F73" s="222"/>
      <c r="G73" s="223"/>
      <c r="H73" s="223">
        <v>100000</v>
      </c>
      <c r="I73" s="207"/>
      <c r="J73" s="207"/>
      <c r="K73" s="208"/>
    </row>
    <row r="74" spans="1:11" s="240" customFormat="1" ht="34.5" customHeight="1">
      <c r="A74" s="222"/>
      <c r="B74" s="222">
        <v>92195</v>
      </c>
      <c r="C74" s="222" t="s">
        <v>134</v>
      </c>
      <c r="D74" s="223">
        <v>13600</v>
      </c>
      <c r="E74" s="223">
        <v>13600</v>
      </c>
      <c r="F74" s="222"/>
      <c r="G74" s="223"/>
      <c r="H74" s="223">
        <v>13600</v>
      </c>
      <c r="I74" s="207"/>
      <c r="J74" s="207"/>
      <c r="K74" s="208"/>
    </row>
    <row r="75" spans="1:11" s="72" customFormat="1" ht="34.5" customHeight="1" thickBot="1">
      <c r="A75" s="229">
        <v>926</v>
      </c>
      <c r="B75" s="229"/>
      <c r="C75" s="229" t="s">
        <v>180</v>
      </c>
      <c r="D75" s="228">
        <f>SUM(D76)</f>
        <v>50000</v>
      </c>
      <c r="E75" s="228">
        <f>SUM(E76)</f>
        <v>50000</v>
      </c>
      <c r="F75" s="229"/>
      <c r="G75" s="228">
        <f>SUM(G76)</f>
        <v>50000</v>
      </c>
      <c r="H75" s="210"/>
      <c r="I75" s="209"/>
      <c r="J75" s="209"/>
      <c r="K75" s="210"/>
    </row>
    <row r="76" spans="1:11" s="240" customFormat="1" ht="42.75" customHeight="1" thickBot="1" thickTop="1">
      <c r="A76" s="231"/>
      <c r="B76" s="231">
        <v>92605</v>
      </c>
      <c r="C76" s="231" t="s">
        <v>181</v>
      </c>
      <c r="D76" s="230">
        <v>50000</v>
      </c>
      <c r="E76" s="230">
        <v>50000</v>
      </c>
      <c r="F76" s="231"/>
      <c r="G76" s="230">
        <v>50000</v>
      </c>
      <c r="H76" s="221"/>
      <c r="I76" s="220"/>
      <c r="J76" s="220"/>
      <c r="K76" s="221"/>
    </row>
    <row r="77" spans="1:11" s="240" customFormat="1" ht="34.5" customHeight="1" thickBot="1" thickTop="1">
      <c r="A77" s="220"/>
      <c r="B77" s="220"/>
      <c r="C77" s="271" t="s">
        <v>125</v>
      </c>
      <c r="D77" s="272">
        <f>SUM(D8,D10,D14,D16,D18,D20,D23,D30,D34,D37,D41,D51,D54,D59,D64,D72,D75)</f>
        <v>39628037</v>
      </c>
      <c r="E77" s="272">
        <f>SUM(E8,E10,E14,E16,E18,E20,E23,E30,E34,E37,E41,E51,E54,E59,E64,E72,E75)</f>
        <v>39314665</v>
      </c>
      <c r="F77" s="272">
        <f>SUM(F8,F10,F14,F16,F18,F20,F23,F30,F34,F37,F41,F51,F54,F59,F64,F72,F75)</f>
        <v>21364164</v>
      </c>
      <c r="G77" s="272">
        <v>13951395</v>
      </c>
      <c r="H77" s="272">
        <v>766582</v>
      </c>
      <c r="I77" s="272">
        <f>SUM(I34)</f>
        <v>761110</v>
      </c>
      <c r="J77" s="272">
        <f>SUM(J34)</f>
        <v>655556</v>
      </c>
      <c r="K77" s="272">
        <v>313372</v>
      </c>
    </row>
    <row r="78" spans="1:11" s="241" customFormat="1" ht="34.5" customHeight="1" thickTop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s="241" customFormat="1" ht="34.5" customHeight="1">
      <c r="A79" s="35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s="241" customFormat="1" ht="34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s="241" customFormat="1" ht="34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s="241" customFormat="1" ht="34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s="241" customFormat="1" ht="34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 s="241" customFormat="1" ht="34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 s="241" customFormat="1" ht="34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 s="241" customFormat="1" ht="34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 s="241" customFormat="1" ht="34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 s="241" customFormat="1" ht="34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 s="241" customFormat="1" ht="34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 s="241" customFormat="1" ht="34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11" s="241" customFormat="1" ht="34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1:11" s="241" customFormat="1" ht="34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1:11" s="241" customFormat="1" ht="34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1:11" s="241" customFormat="1" ht="34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1:11" s="241" customFormat="1" ht="34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1:11" s="241" customFormat="1" ht="34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1:11" s="241" customFormat="1" ht="34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1:11" s="241" customFormat="1" ht="34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1:11" s="241" customFormat="1" ht="34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1:11" s="241" customFormat="1" ht="34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</row>
    <row r="101" spans="1:11" s="241" customFormat="1" ht="34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</row>
    <row r="102" spans="1:11" s="241" customFormat="1" ht="34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</row>
    <row r="103" spans="1:11" s="241" customFormat="1" ht="34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</row>
    <row r="104" spans="1:11" s="241" customFormat="1" ht="34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</row>
    <row r="105" spans="1:11" s="241" customFormat="1" ht="34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</row>
    <row r="106" spans="1:11" s="241" customFormat="1" ht="34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</row>
    <row r="107" spans="1:11" s="241" customFormat="1" ht="34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</row>
    <row r="108" spans="1:11" s="241" customFormat="1" ht="34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</row>
    <row r="109" spans="1:11" s="241" customFormat="1" ht="34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</row>
    <row r="110" spans="1:11" s="241" customFormat="1" ht="34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</row>
    <row r="111" spans="1:11" s="241" customFormat="1" ht="34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</row>
    <row r="112" spans="1:11" s="241" customFormat="1" ht="34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</row>
    <row r="113" spans="1:11" s="241" customFormat="1" ht="34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</row>
    <row r="114" spans="1:11" s="241" customFormat="1" ht="34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</row>
    <row r="115" spans="1:11" s="241" customFormat="1" ht="34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</row>
    <row r="116" spans="1:11" s="241" customFormat="1" ht="34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</row>
    <row r="117" spans="1:11" s="241" customFormat="1" ht="34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</row>
    <row r="118" spans="1:11" s="241" customFormat="1" ht="34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</row>
    <row r="119" spans="1:11" s="241" customFormat="1" ht="34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</row>
    <row r="120" spans="1:11" s="241" customFormat="1" ht="34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</row>
    <row r="121" spans="1:11" s="241" customFormat="1" ht="34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</row>
    <row r="122" spans="1:11" s="241" customFormat="1" ht="34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</row>
    <row r="123" spans="1:11" s="241" customFormat="1" ht="34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</row>
    <row r="124" spans="1:11" s="241" customFormat="1" ht="34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</row>
    <row r="125" spans="1:11" s="241" customFormat="1" ht="34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</row>
    <row r="126" spans="1:11" s="241" customFormat="1" ht="34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</row>
    <row r="127" spans="1:11" s="241" customFormat="1" ht="34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</row>
    <row r="128" spans="1:11" s="241" customFormat="1" ht="34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</row>
    <row r="129" spans="1:11" s="241" customFormat="1" ht="34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</row>
    <row r="130" spans="1:11" s="241" customFormat="1" ht="34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</row>
    <row r="131" spans="1:11" s="241" customFormat="1" ht="34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</row>
    <row r="132" spans="1:11" s="241" customFormat="1" ht="34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</row>
    <row r="133" spans="1:11" s="241" customFormat="1" ht="34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</row>
    <row r="134" spans="1:11" s="241" customFormat="1" ht="34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</row>
    <row r="135" spans="1:11" s="241" customFormat="1" ht="34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</row>
    <row r="136" spans="1:11" s="241" customFormat="1" ht="34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</row>
    <row r="137" spans="1:11" s="241" customFormat="1" ht="34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</row>
    <row r="138" spans="1:11" s="241" customFormat="1" ht="34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</row>
    <row r="139" spans="1:11" s="241" customFormat="1" ht="34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</row>
    <row r="140" spans="1:11" s="241" customFormat="1" ht="34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</row>
    <row r="141" spans="1:11" s="241" customFormat="1" ht="34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</row>
    <row r="142" spans="1:11" s="241" customFormat="1" ht="34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</row>
    <row r="143" spans="1:11" s="241" customFormat="1" ht="34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</row>
    <row r="144" spans="1:11" s="241" customFormat="1" ht="34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</row>
    <row r="145" spans="1:11" s="241" customFormat="1" ht="34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</row>
    <row r="146" spans="1:11" s="241" customFormat="1" ht="34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</row>
    <row r="147" spans="1:11" s="241" customFormat="1" ht="34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</row>
    <row r="148" spans="1:11" s="241" customFormat="1" ht="34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</row>
    <row r="149" spans="1:11" s="241" customFormat="1" ht="34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</row>
    <row r="150" spans="1:11" s="241" customFormat="1" ht="34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</row>
    <row r="151" spans="1:11" s="241" customFormat="1" ht="34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</row>
    <row r="152" spans="1:11" s="241" customFormat="1" ht="34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</row>
    <row r="153" spans="1:11" s="241" customFormat="1" ht="34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</row>
    <row r="154" spans="1:11" s="241" customFormat="1" ht="34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</row>
    <row r="155" spans="1:11" s="241" customFormat="1" ht="34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</row>
    <row r="156" spans="1:11" s="241" customFormat="1" ht="34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</row>
    <row r="157" spans="1:11" s="241" customFormat="1" ht="34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</row>
    <row r="158" spans="1:11" s="241" customFormat="1" ht="34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</row>
    <row r="159" spans="1:11" s="241" customFormat="1" ht="34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</row>
    <row r="160" spans="1:11" s="241" customFormat="1" ht="34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</row>
    <row r="161" spans="1:11" s="241" customFormat="1" ht="34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</row>
    <row r="162" spans="1:11" s="241" customFormat="1" ht="34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</row>
    <row r="163" spans="1:11" s="241" customFormat="1" ht="34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</row>
    <row r="164" spans="1:11" s="241" customFormat="1" ht="34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</row>
    <row r="165" spans="1:11" s="241" customFormat="1" ht="34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</row>
    <row r="166" spans="1:11" s="241" customFormat="1" ht="34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</row>
    <row r="167" spans="1:11" s="241" customFormat="1" ht="34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</row>
    <row r="168" spans="1:11" s="241" customFormat="1" ht="34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</row>
    <row r="169" spans="1:11" s="241" customFormat="1" ht="34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</row>
    <row r="170" spans="1:11" s="241" customFormat="1" ht="34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</row>
    <row r="171" spans="1:11" s="241" customFormat="1" ht="34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</row>
    <row r="172" spans="1:11" s="241" customFormat="1" ht="34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</row>
    <row r="173" spans="1:11" s="241" customFormat="1" ht="34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</row>
    <row r="174" spans="1:11" s="241" customFormat="1" ht="34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</row>
    <row r="175" spans="1:11" s="241" customFormat="1" ht="34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</row>
    <row r="176" spans="1:11" s="241" customFormat="1" ht="34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</row>
    <row r="177" spans="1:11" s="241" customFormat="1" ht="34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</row>
    <row r="178" spans="1:11" s="241" customFormat="1" ht="34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</row>
    <row r="179" spans="1:11" s="241" customFormat="1" ht="34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</row>
    <row r="180" spans="1:11" s="241" customFormat="1" ht="34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</row>
    <row r="181" spans="1:11" s="241" customFormat="1" ht="34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</row>
    <row r="182" spans="1:11" s="241" customFormat="1" ht="34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</row>
    <row r="183" spans="1:11" s="241" customFormat="1" ht="34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</row>
    <row r="184" spans="1:11" s="241" customFormat="1" ht="34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</row>
    <row r="185" spans="1:11" s="241" customFormat="1" ht="34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</row>
    <row r="186" spans="1:11" s="241" customFormat="1" ht="34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</row>
    <row r="187" spans="1:11" s="241" customFormat="1" ht="34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</row>
    <row r="188" spans="1:11" s="241" customFormat="1" ht="34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</row>
    <row r="189" spans="1:11" s="241" customFormat="1" ht="34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</row>
    <row r="190" spans="1:11" s="241" customFormat="1" ht="34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</row>
    <row r="191" spans="1:11" s="241" customFormat="1" ht="34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</row>
    <row r="192" spans="1:11" s="241" customFormat="1" ht="34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</row>
    <row r="193" spans="1:11" s="241" customFormat="1" ht="34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</row>
    <row r="194" spans="1:11" s="241" customFormat="1" ht="34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</row>
    <row r="195" spans="1:11" s="241" customFormat="1" ht="34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</row>
    <row r="196" spans="1:11" s="241" customFormat="1" ht="34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</row>
    <row r="197" spans="1:11" s="241" customFormat="1" ht="34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</row>
    <row r="198" spans="1:11" s="241" customFormat="1" ht="34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</row>
    <row r="199" spans="1:11" s="241" customFormat="1" ht="34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</row>
    <row r="200" spans="1:11" s="241" customFormat="1" ht="34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</row>
    <row r="201" spans="1:11" s="241" customFormat="1" ht="34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</row>
    <row r="202" spans="1:11" s="241" customFormat="1" ht="34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</row>
    <row r="203" spans="1:11" s="241" customFormat="1" ht="34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</row>
    <row r="204" spans="1:11" s="241" customFormat="1" ht="34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</row>
    <row r="205" spans="1:11" s="241" customFormat="1" ht="34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</row>
    <row r="206" spans="1:11" s="241" customFormat="1" ht="34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</row>
    <row r="207" spans="1:11" s="241" customFormat="1" ht="34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</row>
    <row r="208" spans="1:11" s="241" customFormat="1" ht="34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</row>
    <row r="209" spans="1:11" s="241" customFormat="1" ht="34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</row>
    <row r="210" spans="1:11" s="241" customFormat="1" ht="34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</row>
    <row r="211" spans="1:11" s="241" customFormat="1" ht="34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</row>
    <row r="212" spans="1:11" s="241" customFormat="1" ht="34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</row>
    <row r="213" spans="1:11" s="241" customFormat="1" ht="34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</row>
    <row r="214" spans="1:11" s="241" customFormat="1" ht="34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</row>
    <row r="215" spans="1:11" s="241" customFormat="1" ht="34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</row>
    <row r="216" spans="1:11" s="241" customFormat="1" ht="34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</row>
    <row r="217" spans="1:11" s="241" customFormat="1" ht="34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</row>
    <row r="218" spans="1:11" s="241" customFormat="1" ht="34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</row>
    <row r="219" spans="1:11" s="241" customFormat="1" ht="34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</row>
    <row r="220" spans="1:11" s="241" customFormat="1" ht="34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</row>
    <row r="221" spans="1:11" s="241" customFormat="1" ht="34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</row>
    <row r="222" spans="1:11" s="241" customFormat="1" ht="34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</row>
    <row r="223" spans="1:11" s="241" customFormat="1" ht="34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</row>
    <row r="224" spans="1:11" s="241" customFormat="1" ht="34.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</row>
    <row r="225" spans="1:11" s="241" customFormat="1" ht="34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</row>
    <row r="226" spans="1:11" s="241" customFormat="1" ht="34.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</row>
    <row r="227" spans="1:11" s="241" customFormat="1" ht="34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</row>
    <row r="228" spans="1:11" s="241" customFormat="1" ht="34.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</row>
    <row r="229" spans="1:11" s="241" customFormat="1" ht="34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</row>
    <row r="230" spans="1:11" s="241" customFormat="1" ht="34.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</row>
    <row r="231" spans="1:11" s="241" customFormat="1" ht="34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</row>
    <row r="232" spans="1:11" s="241" customFormat="1" ht="34.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</row>
    <row r="233" spans="1:11" s="241" customFormat="1" ht="34.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</row>
    <row r="234" spans="1:11" s="241" customFormat="1" ht="34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</row>
    <row r="235" spans="1:11" s="241" customFormat="1" ht="34.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</row>
    <row r="236" spans="1:11" s="241" customFormat="1" ht="34.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</row>
    <row r="237" spans="1:11" s="241" customFormat="1" ht="34.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</row>
    <row r="238" spans="1:11" s="241" customFormat="1" ht="34.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</row>
    <row r="239" spans="1:11" s="241" customFormat="1" ht="34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</row>
    <row r="240" spans="1:11" s="241" customFormat="1" ht="34.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</row>
    <row r="241" spans="1:11" s="241" customFormat="1" ht="34.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</row>
    <row r="242" spans="1:11" s="241" customFormat="1" ht="34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</row>
    <row r="243" spans="1:11" s="241" customFormat="1" ht="34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</row>
    <row r="244" spans="1:11" s="241" customFormat="1" ht="34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</row>
    <row r="245" spans="1:11" s="241" customFormat="1" ht="34.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</row>
    <row r="246" spans="1:11" s="241" customFormat="1" ht="34.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</row>
    <row r="247" spans="1:11" s="241" customFormat="1" ht="34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</row>
    <row r="248" spans="1:11" s="241" customFormat="1" ht="34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</row>
    <row r="249" spans="1:11" s="241" customFormat="1" ht="34.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</row>
    <row r="250" spans="1:11" s="241" customFormat="1" ht="34.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</row>
    <row r="251" spans="1:11" s="241" customFormat="1" ht="34.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</row>
    <row r="252" spans="1:11" s="241" customFormat="1" ht="34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</row>
    <row r="253" spans="1:11" s="241" customFormat="1" ht="34.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</row>
    <row r="254" spans="1:11" s="241" customFormat="1" ht="34.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</row>
    <row r="255" spans="1:11" s="241" customFormat="1" ht="34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</row>
    <row r="256" spans="1:11" s="241" customFormat="1" ht="34.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</row>
    <row r="257" spans="1:11" s="241" customFormat="1" ht="34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</row>
    <row r="258" spans="1:11" s="241" customFormat="1" ht="34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</row>
    <row r="259" spans="1:11" s="241" customFormat="1" ht="34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</row>
    <row r="260" spans="1:11" s="241" customFormat="1" ht="34.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</row>
    <row r="261" spans="1:11" s="241" customFormat="1" ht="34.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</row>
    <row r="262" spans="1:11" s="241" customFormat="1" ht="34.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</row>
    <row r="263" spans="1:11" s="241" customFormat="1" ht="34.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</row>
    <row r="264" spans="1:11" s="241" customFormat="1" ht="34.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</row>
    <row r="265" spans="1:11" s="241" customFormat="1" ht="34.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</row>
    <row r="266" spans="1:11" s="241" customFormat="1" ht="34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</row>
    <row r="267" spans="1:11" s="241" customFormat="1" ht="34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</row>
    <row r="268" spans="1:11" s="241" customFormat="1" ht="34.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</row>
    <row r="269" spans="1:11" s="241" customFormat="1" ht="34.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</row>
    <row r="270" spans="1:11" s="241" customFormat="1" ht="34.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</row>
    <row r="271" spans="1:11" s="241" customFormat="1" ht="34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</row>
    <row r="272" spans="1:11" s="241" customFormat="1" ht="34.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</row>
    <row r="273" spans="1:11" s="241" customFormat="1" ht="34.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</row>
    <row r="274" spans="1:11" s="241" customFormat="1" ht="34.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</row>
    <row r="275" spans="1:11" s="241" customFormat="1" ht="34.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</row>
    <row r="276" spans="1:11" s="241" customFormat="1" ht="34.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</row>
    <row r="277" spans="1:11" s="241" customFormat="1" ht="34.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</row>
    <row r="278" spans="1:11" s="241" customFormat="1" ht="34.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</row>
    <row r="279" spans="1:11" s="241" customFormat="1" ht="34.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</row>
    <row r="280" spans="1:11" s="241" customFormat="1" ht="34.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</row>
    <row r="281" spans="1:11" s="241" customFormat="1" ht="34.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</row>
    <row r="282" spans="1:11" s="241" customFormat="1" ht="34.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</row>
    <row r="283" spans="1:11" s="241" customFormat="1" ht="34.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</row>
    <row r="284" spans="1:11" s="241" customFormat="1" ht="34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</row>
    <row r="285" spans="1:11" s="241" customFormat="1" ht="34.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</row>
    <row r="286" spans="1:11" s="241" customFormat="1" ht="34.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</row>
    <row r="287" spans="1:11" s="241" customFormat="1" ht="34.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</row>
    <row r="288" spans="1:11" s="241" customFormat="1" ht="34.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</row>
    <row r="289" spans="1:11" s="241" customFormat="1" ht="34.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</row>
    <row r="290" spans="1:11" s="241" customFormat="1" ht="34.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</row>
    <row r="291" spans="1:11" s="241" customFormat="1" ht="34.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</row>
    <row r="292" spans="1:11" s="241" customFormat="1" ht="34.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</row>
    <row r="293" spans="1:11" s="241" customFormat="1" ht="34.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</row>
    <row r="294" spans="1:11" s="241" customFormat="1" ht="34.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</row>
    <row r="295" spans="1:11" s="241" customFormat="1" ht="34.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</row>
    <row r="296" spans="1:11" s="241" customFormat="1" ht="34.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</row>
    <row r="297" spans="1:11" s="241" customFormat="1" ht="34.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</row>
    <row r="298" spans="1:11" s="241" customFormat="1" ht="34.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</row>
    <row r="299" spans="1:11" s="241" customFormat="1" ht="34.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</row>
    <row r="300" spans="1:11" s="241" customFormat="1" ht="34.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</row>
    <row r="301" spans="1:11" s="241" customFormat="1" ht="34.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</row>
    <row r="302" spans="1:11" s="241" customFormat="1" ht="34.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</row>
    <row r="303" spans="1:11" s="241" customFormat="1" ht="34.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</row>
    <row r="304" spans="1:11" s="241" customFormat="1" ht="34.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</row>
    <row r="305" spans="1:11" s="241" customFormat="1" ht="34.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</row>
    <row r="306" spans="1:11" s="241" customFormat="1" ht="34.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</row>
    <row r="307" spans="1:11" s="241" customFormat="1" ht="34.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</row>
    <row r="308" spans="1:11" s="241" customFormat="1" ht="34.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</row>
    <row r="309" spans="1:11" s="241" customFormat="1" ht="34.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</row>
    <row r="310" spans="1:11" s="241" customFormat="1" ht="34.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</row>
    <row r="311" spans="1:11" s="241" customFormat="1" ht="34.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</row>
    <row r="312" spans="1:11" s="241" customFormat="1" ht="34.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</row>
    <row r="313" spans="1:11" s="241" customFormat="1" ht="34.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</row>
    <row r="314" spans="1:11" s="241" customFormat="1" ht="34.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</row>
    <row r="315" spans="1:11" s="241" customFormat="1" ht="34.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</row>
    <row r="316" spans="1:11" s="241" customFormat="1" ht="34.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</row>
    <row r="317" spans="1:11" s="241" customFormat="1" ht="34.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</row>
    <row r="318" spans="1:11" s="241" customFormat="1" ht="34.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</row>
    <row r="319" spans="1:11" s="241" customFormat="1" ht="34.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</row>
    <row r="320" spans="1:11" s="241" customFormat="1" ht="34.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</row>
    <row r="321" spans="1:11" s="241" customFormat="1" ht="34.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</row>
    <row r="322" spans="1:11" s="241" customFormat="1" ht="34.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</row>
    <row r="323" spans="1:11" s="241" customFormat="1" ht="34.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</row>
    <row r="324" spans="1:11" s="241" customFormat="1" ht="34.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</row>
    <row r="325" spans="1:11" s="241" customFormat="1" ht="34.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</row>
    <row r="326" spans="1:11" s="241" customFormat="1" ht="34.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</row>
    <row r="327" spans="1:11" s="241" customFormat="1" ht="34.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</row>
    <row r="328" spans="1:11" s="241" customFormat="1" ht="34.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</row>
    <row r="329" spans="1:11" s="241" customFormat="1" ht="34.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</row>
    <row r="330" spans="1:11" s="241" customFormat="1" ht="34.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</row>
    <row r="331" spans="1:11" s="241" customFormat="1" ht="34.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</row>
    <row r="332" spans="1:11" s="241" customFormat="1" ht="34.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</row>
    <row r="333" spans="1:11" s="241" customFormat="1" ht="34.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</row>
    <row r="334" spans="1:11" s="241" customFormat="1" ht="34.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</row>
    <row r="335" spans="1:11" s="241" customFormat="1" ht="34.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</row>
    <row r="336" spans="1:11" s="241" customFormat="1" ht="34.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</row>
    <row r="337" spans="1:11" s="241" customFormat="1" ht="34.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</row>
    <row r="338" spans="1:11" s="241" customFormat="1" ht="34.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</row>
    <row r="339" spans="1:11" s="241" customFormat="1" ht="34.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</row>
    <row r="340" spans="1:11" s="241" customFormat="1" ht="34.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</row>
    <row r="341" spans="1:11" s="241" customFormat="1" ht="34.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</row>
    <row r="342" spans="1:11" s="241" customFormat="1" ht="34.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</row>
    <row r="343" spans="1:11" s="241" customFormat="1" ht="34.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</row>
    <row r="344" spans="1:11" s="241" customFormat="1" ht="34.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</row>
    <row r="345" spans="1:11" s="241" customFormat="1" ht="34.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</row>
    <row r="346" spans="1:11" s="241" customFormat="1" ht="34.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</row>
    <row r="347" spans="1:11" s="241" customFormat="1" ht="34.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</row>
    <row r="348" spans="1:11" s="241" customFormat="1" ht="34.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</row>
    <row r="349" spans="1:11" s="241" customFormat="1" ht="34.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</row>
    <row r="350" spans="1:11" s="241" customFormat="1" ht="34.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</row>
    <row r="351" spans="1:11" s="241" customFormat="1" ht="34.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</row>
    <row r="352" spans="1:11" s="241" customFormat="1" ht="34.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</row>
    <row r="353" spans="1:11" s="241" customFormat="1" ht="34.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</row>
    <row r="354" spans="1:11" s="241" customFormat="1" ht="34.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</row>
    <row r="355" spans="1:11" s="241" customFormat="1" ht="34.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</row>
    <row r="356" spans="1:11" s="241" customFormat="1" ht="34.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</row>
    <row r="357" spans="1:11" s="241" customFormat="1" ht="34.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</row>
    <row r="358" spans="1:11" s="241" customFormat="1" ht="34.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</row>
    <row r="359" spans="1:11" s="241" customFormat="1" ht="34.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</row>
    <row r="360" spans="1:11" s="241" customFormat="1" ht="34.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</row>
    <row r="361" spans="1:11" s="241" customFormat="1" ht="34.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</row>
    <row r="362" spans="1:11" s="241" customFormat="1" ht="34.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</row>
    <row r="363" spans="1:11" s="241" customFormat="1" ht="34.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</row>
    <row r="364" spans="1:11" s="241" customFormat="1" ht="34.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</row>
    <row r="365" spans="1:11" s="241" customFormat="1" ht="34.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</row>
    <row r="366" spans="1:11" s="241" customFormat="1" ht="34.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</row>
    <row r="367" spans="1:11" s="241" customFormat="1" ht="34.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</row>
    <row r="368" spans="1:11" s="241" customFormat="1" ht="34.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</row>
    <row r="369" spans="1:11" s="241" customFormat="1" ht="34.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</row>
    <row r="370" spans="1:11" s="241" customFormat="1" ht="34.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</row>
    <row r="371" spans="1:11" s="241" customFormat="1" ht="34.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</row>
    <row r="372" spans="1:11" s="241" customFormat="1" ht="34.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</row>
    <row r="373" spans="1:11" s="241" customFormat="1" ht="34.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</row>
    <row r="374" spans="1:11" s="241" customFormat="1" ht="34.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</row>
    <row r="375" spans="1:11" s="241" customFormat="1" ht="34.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</row>
    <row r="376" spans="1:11" s="241" customFormat="1" ht="34.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</row>
    <row r="377" spans="1:11" s="241" customFormat="1" ht="34.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</row>
    <row r="378" spans="1:11" s="241" customFormat="1" ht="34.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</row>
    <row r="379" spans="1:11" s="241" customFormat="1" ht="34.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</row>
    <row r="380" spans="1:11" s="241" customFormat="1" ht="34.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</row>
    <row r="381" spans="1:11" s="241" customFormat="1" ht="34.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</row>
    <row r="382" spans="1:11" s="241" customFormat="1" ht="34.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</row>
    <row r="383" spans="1:11" s="241" customFormat="1" ht="34.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</row>
    <row r="384" spans="1:11" s="241" customFormat="1" ht="34.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</row>
    <row r="385" spans="1:11" s="241" customFormat="1" ht="34.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</row>
    <row r="386" spans="1:11" s="241" customFormat="1" ht="34.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</row>
    <row r="387" spans="1:11" s="241" customFormat="1" ht="34.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</row>
    <row r="388" spans="1:11" s="241" customFormat="1" ht="34.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</row>
    <row r="389" spans="1:11" s="241" customFormat="1" ht="34.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</row>
    <row r="390" spans="1:11" s="241" customFormat="1" ht="34.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</row>
    <row r="391" spans="1:11" s="241" customFormat="1" ht="34.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</row>
    <row r="392" spans="1:11" s="241" customFormat="1" ht="34.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</row>
    <row r="393" spans="1:11" s="241" customFormat="1" ht="34.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</row>
    <row r="394" spans="1:11" s="241" customFormat="1" ht="34.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</row>
    <row r="395" spans="1:11" s="241" customFormat="1" ht="34.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</row>
    <row r="396" spans="1:11" s="241" customFormat="1" ht="34.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</row>
    <row r="397" spans="1:11" s="241" customFormat="1" ht="34.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</row>
    <row r="398" spans="1:11" s="241" customFormat="1" ht="34.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</row>
    <row r="399" spans="1:11" s="241" customFormat="1" ht="34.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</row>
    <row r="400" spans="1:11" s="241" customFormat="1" ht="34.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</row>
    <row r="401" spans="1:11" s="241" customFormat="1" ht="34.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</row>
    <row r="402" spans="1:11" s="241" customFormat="1" ht="34.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</row>
    <row r="403" spans="1:11" s="241" customFormat="1" ht="34.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</row>
    <row r="404" spans="1:11" s="241" customFormat="1" ht="34.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</row>
    <row r="405" spans="1:11" s="241" customFormat="1" ht="34.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</row>
    <row r="406" spans="1:11" s="241" customFormat="1" ht="34.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</row>
    <row r="407" spans="1:11" s="241" customFormat="1" ht="34.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</row>
    <row r="408" spans="1:11" s="241" customFormat="1" ht="34.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</row>
    <row r="409" spans="1:11" s="241" customFormat="1" ht="34.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</row>
    <row r="410" spans="1:11" s="241" customFormat="1" ht="34.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</row>
    <row r="411" spans="1:11" s="241" customFormat="1" ht="34.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</row>
    <row r="412" spans="1:11" s="241" customFormat="1" ht="34.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</row>
    <row r="413" spans="1:11" s="241" customFormat="1" ht="34.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</row>
    <row r="414" spans="1:11" s="241" customFormat="1" ht="34.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</row>
    <row r="415" spans="1:11" s="241" customFormat="1" ht="34.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</row>
    <row r="416" spans="1:11" s="241" customFormat="1" ht="34.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</row>
    <row r="417" spans="1:11" s="241" customFormat="1" ht="34.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</row>
    <row r="418" spans="1:11" s="241" customFormat="1" ht="34.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</row>
    <row r="419" spans="1:11" s="241" customFormat="1" ht="34.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</row>
    <row r="420" spans="1:11" s="241" customFormat="1" ht="34.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</row>
    <row r="421" spans="1:11" s="241" customFormat="1" ht="34.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</row>
    <row r="422" spans="1:11" s="241" customFormat="1" ht="34.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</row>
    <row r="423" spans="1:11" s="241" customFormat="1" ht="34.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</row>
    <row r="424" spans="1:11" s="241" customFormat="1" ht="34.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</row>
    <row r="425" spans="1:11" s="241" customFormat="1" ht="34.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</row>
    <row r="426" spans="1:11" s="241" customFormat="1" ht="34.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</row>
    <row r="427" spans="1:11" s="241" customFormat="1" ht="34.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</row>
    <row r="428" spans="1:11" s="241" customFormat="1" ht="34.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</row>
    <row r="429" spans="1:11" s="241" customFormat="1" ht="34.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</row>
    <row r="430" spans="1:11" s="241" customFormat="1" ht="34.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</row>
    <row r="431" spans="1:11" s="241" customFormat="1" ht="34.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</row>
    <row r="432" spans="1:11" s="241" customFormat="1" ht="34.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</row>
    <row r="433" spans="1:11" s="241" customFormat="1" ht="34.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</row>
    <row r="434" spans="1:11" s="241" customFormat="1" ht="34.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</row>
    <row r="435" spans="1:11" s="241" customFormat="1" ht="34.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</row>
    <row r="436" spans="1:11" s="241" customFormat="1" ht="34.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</row>
    <row r="437" spans="1:11" s="241" customFormat="1" ht="34.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</row>
    <row r="438" spans="1:11" s="241" customFormat="1" ht="34.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</row>
    <row r="439" spans="1:11" s="241" customFormat="1" ht="34.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</row>
    <row r="440" spans="1:11" s="241" customFormat="1" ht="34.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</row>
    <row r="441" spans="1:11" s="241" customFormat="1" ht="34.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</row>
    <row r="442" spans="1:11" s="241" customFormat="1" ht="34.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</row>
    <row r="443" spans="1:11" s="241" customFormat="1" ht="34.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</row>
    <row r="444" spans="1:11" s="241" customFormat="1" ht="34.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</row>
    <row r="445" spans="1:11" s="241" customFormat="1" ht="34.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</row>
    <row r="446" spans="1:11" s="241" customFormat="1" ht="34.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</row>
    <row r="447" spans="1:11" s="241" customFormat="1" ht="34.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</row>
    <row r="448" spans="1:11" s="241" customFormat="1" ht="34.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</row>
    <row r="449" spans="1:11" s="241" customFormat="1" ht="34.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</row>
    <row r="450" spans="1:11" s="241" customFormat="1" ht="34.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</row>
    <row r="451" spans="1:11" s="241" customFormat="1" ht="34.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</row>
    <row r="452" spans="1:11" s="241" customFormat="1" ht="34.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</row>
    <row r="453" spans="1:11" s="241" customFormat="1" ht="34.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</row>
    <row r="454" spans="1:11" s="241" customFormat="1" ht="34.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</row>
    <row r="455" spans="1:11" s="241" customFormat="1" ht="34.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</row>
    <row r="456" spans="1:11" s="241" customFormat="1" ht="34.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</row>
    <row r="457" spans="1:11" s="241" customFormat="1" ht="34.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</row>
    <row r="458" spans="1:11" s="241" customFormat="1" ht="34.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</row>
    <row r="459" spans="1:11" s="241" customFormat="1" ht="34.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</row>
    <row r="460" spans="1:11" s="241" customFormat="1" ht="34.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</row>
    <row r="461" spans="1:11" s="241" customFormat="1" ht="34.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</row>
    <row r="462" spans="1:11" s="241" customFormat="1" ht="34.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</row>
    <row r="463" spans="1:11" s="241" customFormat="1" ht="34.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</row>
    <row r="464" spans="1:11" s="241" customFormat="1" ht="34.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</row>
    <row r="465" spans="1:11" s="241" customFormat="1" ht="34.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</row>
    <row r="466" spans="1:11" s="241" customFormat="1" ht="34.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</row>
    <row r="467" spans="1:11" s="241" customFormat="1" ht="34.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</row>
    <row r="468" spans="1:11" s="241" customFormat="1" ht="34.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</row>
    <row r="469" spans="1:11" s="241" customFormat="1" ht="34.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</row>
    <row r="470" spans="1:11" s="241" customFormat="1" ht="34.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</row>
    <row r="471" spans="1:11" s="241" customFormat="1" ht="34.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</row>
    <row r="472" spans="1:11" s="241" customFormat="1" ht="34.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</row>
    <row r="473" spans="1:11" s="241" customFormat="1" ht="34.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</row>
    <row r="474" spans="1:11" s="241" customFormat="1" ht="34.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</row>
    <row r="475" spans="1:11" s="241" customFormat="1" ht="34.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</row>
    <row r="476" spans="1:11" s="241" customFormat="1" ht="34.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</row>
    <row r="477" spans="1:11" s="241" customFormat="1" ht="34.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</row>
    <row r="478" spans="1:11" s="241" customFormat="1" ht="34.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</row>
    <row r="479" spans="1:11" s="241" customFormat="1" ht="34.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</row>
    <row r="480" spans="1:11" s="241" customFormat="1" ht="34.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</row>
    <row r="481" spans="1:11" s="241" customFormat="1" ht="34.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</row>
    <row r="482" spans="1:11" s="241" customFormat="1" ht="34.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</row>
    <row r="483" spans="1:11" s="241" customFormat="1" ht="34.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</row>
    <row r="484" spans="1:11" s="241" customFormat="1" ht="34.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</row>
    <row r="485" spans="1:11" s="241" customFormat="1" ht="34.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</row>
    <row r="486" spans="1:11" s="241" customFormat="1" ht="34.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</row>
    <row r="487" spans="1:11" s="241" customFormat="1" ht="34.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</row>
    <row r="488" spans="1:11" s="241" customFormat="1" ht="34.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</row>
    <row r="489" spans="1:11" s="241" customFormat="1" ht="34.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</row>
    <row r="490" spans="1:11" s="241" customFormat="1" ht="34.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</row>
    <row r="491" spans="1:11" s="241" customFormat="1" ht="34.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</row>
    <row r="492" spans="1:11" s="241" customFormat="1" ht="34.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</row>
    <row r="493" spans="1:11" s="241" customFormat="1" ht="34.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</row>
    <row r="494" spans="1:11" s="241" customFormat="1" ht="34.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</row>
    <row r="495" spans="1:11" s="241" customFormat="1" ht="34.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</row>
    <row r="496" spans="1:11" s="241" customFormat="1" ht="34.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</row>
    <row r="497" spans="1:11" s="241" customFormat="1" ht="34.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</row>
    <row r="498" spans="1:11" s="241" customFormat="1" ht="34.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</row>
    <row r="499" spans="1:11" s="241" customFormat="1" ht="34.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</row>
    <row r="500" spans="1:11" s="241" customFormat="1" ht="34.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</row>
    <row r="501" spans="1:11" s="241" customFormat="1" ht="34.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</row>
    <row r="502" spans="1:11" s="241" customFormat="1" ht="34.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</row>
    <row r="503" spans="1:11" s="241" customFormat="1" ht="34.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</row>
    <row r="504" spans="1:11" s="241" customFormat="1" ht="34.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</row>
    <row r="505" spans="1:11" s="241" customFormat="1" ht="34.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</row>
    <row r="506" spans="1:11" s="241" customFormat="1" ht="34.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</row>
    <row r="507" spans="1:11" s="241" customFormat="1" ht="34.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</row>
    <row r="508" spans="1:11" s="241" customFormat="1" ht="34.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</row>
    <row r="509" spans="1:11" s="241" customFormat="1" ht="34.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</row>
    <row r="510" spans="1:11" s="241" customFormat="1" ht="34.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</row>
    <row r="511" spans="1:11" s="241" customFormat="1" ht="34.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</row>
    <row r="512" spans="1:11" s="241" customFormat="1" ht="34.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</row>
    <row r="513" spans="1:11" s="241" customFormat="1" ht="34.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</row>
    <row r="514" spans="1:11" s="241" customFormat="1" ht="34.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</row>
    <row r="515" spans="1:11" s="241" customFormat="1" ht="34.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</row>
    <row r="516" spans="1:11" s="241" customFormat="1" ht="34.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</row>
    <row r="517" spans="1:11" s="241" customFormat="1" ht="34.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</row>
    <row r="518" spans="1:11" s="241" customFormat="1" ht="34.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</row>
    <row r="519" spans="1:11" s="241" customFormat="1" ht="34.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</row>
    <row r="520" spans="1:11" s="241" customFormat="1" ht="34.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</row>
    <row r="521" spans="1:11" s="241" customFormat="1" ht="34.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</row>
    <row r="522" spans="1:11" s="241" customFormat="1" ht="34.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</row>
    <row r="523" spans="1:11" s="241" customFormat="1" ht="34.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</row>
    <row r="524" spans="1:11" s="241" customFormat="1" ht="34.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</row>
    <row r="525" spans="1:11" s="241" customFormat="1" ht="34.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</row>
    <row r="526" spans="1:11" s="241" customFormat="1" ht="34.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</row>
    <row r="527" spans="1:11" s="241" customFormat="1" ht="34.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</row>
    <row r="528" spans="1:11" s="241" customFormat="1" ht="34.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</row>
    <row r="529" spans="1:11" s="241" customFormat="1" ht="34.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</row>
    <row r="530" spans="1:11" s="241" customFormat="1" ht="34.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</row>
    <row r="531" spans="1:11" s="241" customFormat="1" ht="34.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</row>
    <row r="532" spans="1:11" s="241" customFormat="1" ht="34.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</row>
    <row r="533" spans="1:11" s="241" customFormat="1" ht="34.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</row>
    <row r="534" spans="1:11" s="241" customFormat="1" ht="34.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</row>
    <row r="535" spans="1:11" s="241" customFormat="1" ht="34.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</row>
    <row r="536" spans="1:11" s="241" customFormat="1" ht="34.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</row>
    <row r="537" spans="1:11" s="241" customFormat="1" ht="34.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</row>
    <row r="538" spans="1:11" s="241" customFormat="1" ht="34.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</row>
    <row r="539" spans="1:11" s="241" customFormat="1" ht="34.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</row>
    <row r="540" spans="1:11" s="241" customFormat="1" ht="34.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</row>
    <row r="541" spans="1:11" s="241" customFormat="1" ht="34.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</row>
    <row r="542" spans="1:11" s="241" customFormat="1" ht="34.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</row>
    <row r="543" spans="1:11" s="241" customFormat="1" ht="34.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</row>
    <row r="544" spans="1:11" s="241" customFormat="1" ht="34.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</row>
    <row r="545" spans="1:11" s="241" customFormat="1" ht="34.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</row>
    <row r="546" spans="1:11" s="241" customFormat="1" ht="34.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</row>
    <row r="547" spans="1:11" s="241" customFormat="1" ht="34.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</row>
    <row r="548" spans="1:11" s="241" customFormat="1" ht="34.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</row>
    <row r="549" spans="1:11" s="241" customFormat="1" ht="34.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</row>
    <row r="550" spans="1:11" s="241" customFormat="1" ht="34.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</row>
    <row r="551" spans="1:11" s="241" customFormat="1" ht="34.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</row>
    <row r="552" spans="1:11" s="241" customFormat="1" ht="34.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</row>
    <row r="553" spans="1:11" s="241" customFormat="1" ht="34.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</row>
    <row r="554" spans="1:11" s="241" customFormat="1" ht="34.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</row>
    <row r="555" spans="1:11" s="241" customFormat="1" ht="34.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</row>
    <row r="556" spans="1:11" s="241" customFormat="1" ht="34.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</row>
    <row r="557" spans="1:11" s="241" customFormat="1" ht="34.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</row>
    <row r="558" spans="1:11" s="241" customFormat="1" ht="34.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</row>
    <row r="559" spans="1:11" s="241" customFormat="1" ht="34.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</row>
    <row r="560" spans="1:11" s="241" customFormat="1" ht="34.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</row>
    <row r="561" spans="1:11" s="241" customFormat="1" ht="34.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</row>
    <row r="562" spans="1:11" s="241" customFormat="1" ht="34.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</row>
    <row r="563" spans="1:11" s="241" customFormat="1" ht="34.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</row>
    <row r="564" spans="1:11" s="241" customFormat="1" ht="34.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</row>
    <row r="565" spans="1:11" s="241" customFormat="1" ht="34.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</row>
    <row r="566" spans="1:11" s="241" customFormat="1" ht="34.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</row>
    <row r="567" spans="1:11" s="241" customFormat="1" ht="34.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</row>
    <row r="568" spans="1:11" s="241" customFormat="1" ht="34.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</row>
    <row r="569" spans="1:11" s="241" customFormat="1" ht="34.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</row>
    <row r="570" spans="1:11" s="241" customFormat="1" ht="34.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</row>
    <row r="571" spans="1:11" s="241" customFormat="1" ht="34.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</row>
    <row r="572" spans="1:11" s="241" customFormat="1" ht="34.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</row>
    <row r="573" spans="1:11" s="241" customFormat="1" ht="34.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</row>
    <row r="574" spans="1:11" s="241" customFormat="1" ht="34.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</row>
    <row r="575" spans="1:11" s="241" customFormat="1" ht="34.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</row>
    <row r="576" spans="1:11" s="241" customFormat="1" ht="34.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</row>
    <row r="577" spans="1:11" s="241" customFormat="1" ht="34.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</row>
    <row r="578" spans="1:11" s="241" customFormat="1" ht="34.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</row>
    <row r="579" spans="1:11" s="241" customFormat="1" ht="34.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</row>
    <row r="580" spans="1:11" s="241" customFormat="1" ht="34.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</row>
    <row r="581" spans="1:11" s="241" customFormat="1" ht="34.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</row>
    <row r="582" spans="1:11" s="241" customFormat="1" ht="34.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</row>
    <row r="583" spans="1:11" s="241" customFormat="1" ht="34.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</row>
    <row r="584" spans="1:11" s="241" customFormat="1" ht="34.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</row>
    <row r="585" spans="1:11" s="241" customFormat="1" ht="34.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</row>
    <row r="586" spans="1:11" s="241" customFormat="1" ht="34.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</row>
    <row r="587" spans="1:11" s="241" customFormat="1" ht="34.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</row>
    <row r="588" spans="1:11" s="241" customFormat="1" ht="34.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</row>
    <row r="589" spans="1:11" s="241" customFormat="1" ht="34.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</row>
    <row r="590" spans="1:11" s="241" customFormat="1" ht="34.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</row>
    <row r="591" spans="1:11" s="241" customFormat="1" ht="34.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</row>
    <row r="592" spans="1:11" s="241" customFormat="1" ht="34.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</row>
    <row r="593" spans="1:11" s="241" customFormat="1" ht="34.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</row>
    <row r="594" spans="1:11" s="241" customFormat="1" ht="34.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</row>
    <row r="595" spans="1:11" s="241" customFormat="1" ht="34.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</row>
    <row r="596" spans="1:11" s="241" customFormat="1" ht="34.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</row>
    <row r="597" spans="1:11" s="241" customFormat="1" ht="34.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</row>
    <row r="598" spans="1:11" s="241" customFormat="1" ht="34.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</row>
    <row r="599" spans="1:11" s="241" customFormat="1" ht="34.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</row>
    <row r="600" spans="1:11" s="241" customFormat="1" ht="34.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</row>
    <row r="601" spans="1:11" s="241" customFormat="1" ht="34.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</row>
    <row r="602" spans="1:11" s="241" customFormat="1" ht="34.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</row>
    <row r="603" spans="1:11" s="241" customFormat="1" ht="34.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</row>
    <row r="604" spans="1:11" s="241" customFormat="1" ht="34.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</row>
    <row r="605" spans="1:11" s="241" customFormat="1" ht="34.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</row>
    <row r="606" spans="1:11" s="241" customFormat="1" ht="34.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</row>
    <row r="607" spans="1:11" s="241" customFormat="1" ht="34.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</row>
    <row r="608" spans="1:11" s="241" customFormat="1" ht="34.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</row>
    <row r="609" spans="1:11" s="241" customFormat="1" ht="34.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</row>
    <row r="610" spans="1:11" s="241" customFormat="1" ht="34.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</row>
    <row r="611" spans="1:11" s="241" customFormat="1" ht="34.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</row>
    <row r="612" spans="1:11" s="241" customFormat="1" ht="34.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</row>
    <row r="613" spans="1:11" s="241" customFormat="1" ht="34.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</row>
    <row r="614" spans="1:11" s="241" customFormat="1" ht="34.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</row>
    <row r="615" spans="1:11" s="241" customFormat="1" ht="34.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</row>
    <row r="616" spans="1:11" s="241" customFormat="1" ht="34.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</row>
    <row r="617" spans="1:11" s="241" customFormat="1" ht="34.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</row>
    <row r="618" spans="1:11" s="241" customFormat="1" ht="34.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</row>
    <row r="619" spans="1:11" s="241" customFormat="1" ht="34.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</row>
    <row r="620" spans="1:11" s="241" customFormat="1" ht="34.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</row>
    <row r="621" spans="1:11" s="241" customFormat="1" ht="34.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</row>
    <row r="622" spans="1:11" s="241" customFormat="1" ht="34.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</row>
    <row r="623" spans="1:11" s="241" customFormat="1" ht="34.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</row>
    <row r="624" spans="1:11" s="241" customFormat="1" ht="34.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</row>
    <row r="625" spans="1:11" s="241" customFormat="1" ht="34.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</row>
    <row r="626" spans="1:11" s="241" customFormat="1" ht="34.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</row>
    <row r="627" spans="1:11" s="241" customFormat="1" ht="34.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</row>
    <row r="628" spans="1:11" s="241" customFormat="1" ht="34.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</row>
    <row r="629" spans="1:11" s="241" customFormat="1" ht="34.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</row>
    <row r="630" spans="1:11" s="241" customFormat="1" ht="34.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</row>
    <row r="631" spans="1:11" s="241" customFormat="1" ht="34.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</row>
    <row r="632" spans="1:11" s="241" customFormat="1" ht="34.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</row>
    <row r="633" spans="1:11" s="241" customFormat="1" ht="34.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</row>
    <row r="634" spans="1:11" s="241" customFormat="1" ht="34.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</row>
    <row r="635" spans="1:11" s="241" customFormat="1" ht="34.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</row>
    <row r="636" spans="1:11" s="241" customFormat="1" ht="34.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</row>
    <row r="637" spans="1:11" s="241" customFormat="1" ht="34.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</row>
    <row r="638" spans="1:11" s="241" customFormat="1" ht="34.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</row>
    <row r="639" spans="1:11" s="241" customFormat="1" ht="34.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</row>
    <row r="640" spans="1:11" s="241" customFormat="1" ht="34.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</row>
    <row r="641" spans="1:11" s="241" customFormat="1" ht="34.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</row>
    <row r="642" spans="1:11" s="241" customFormat="1" ht="34.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</row>
    <row r="643" spans="1:11" s="241" customFormat="1" ht="34.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</row>
    <row r="644" spans="1:11" s="241" customFormat="1" ht="34.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</row>
    <row r="645" spans="1:11" s="241" customFormat="1" ht="34.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</row>
    <row r="646" spans="1:11" s="241" customFormat="1" ht="34.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</row>
    <row r="647" spans="1:11" s="241" customFormat="1" ht="34.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</row>
    <row r="648" spans="1:11" s="241" customFormat="1" ht="34.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</row>
    <row r="649" spans="1:11" s="241" customFormat="1" ht="34.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</row>
    <row r="650" spans="1:11" s="241" customFormat="1" ht="34.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</row>
    <row r="651" spans="1:11" s="241" customFormat="1" ht="34.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</row>
    <row r="652" spans="1:11" s="241" customFormat="1" ht="34.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</row>
    <row r="653" spans="1:11" s="241" customFormat="1" ht="34.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</row>
    <row r="654" spans="1:11" s="241" customFormat="1" ht="34.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</row>
    <row r="655" spans="1:11" s="241" customFormat="1" ht="34.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</row>
    <row r="656" spans="1:11" s="241" customFormat="1" ht="34.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</row>
    <row r="657" spans="1:11" s="241" customFormat="1" ht="34.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</row>
    <row r="658" spans="1:11" s="241" customFormat="1" ht="34.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</row>
    <row r="659" spans="1:11" s="241" customFormat="1" ht="34.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</row>
    <row r="660" spans="1:11" s="241" customFormat="1" ht="34.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</row>
    <row r="661" spans="1:11" s="241" customFormat="1" ht="34.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</row>
    <row r="662" spans="1:11" s="241" customFormat="1" ht="34.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</row>
    <row r="663" spans="1:11" s="241" customFormat="1" ht="34.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</row>
    <row r="664" spans="1:11" s="241" customFormat="1" ht="34.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</row>
    <row r="665" spans="1:11" s="241" customFormat="1" ht="34.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</row>
    <row r="666" spans="1:11" s="241" customFormat="1" ht="34.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</row>
    <row r="667" spans="1:11" s="241" customFormat="1" ht="34.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</row>
    <row r="668" spans="1:11" s="241" customFormat="1" ht="34.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</row>
    <row r="669" spans="1:11" s="241" customFormat="1" ht="34.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</row>
    <row r="670" spans="1:11" s="241" customFormat="1" ht="34.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</row>
    <row r="671" spans="1:11" s="241" customFormat="1" ht="34.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</row>
    <row r="672" spans="1:11" s="241" customFormat="1" ht="34.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</row>
    <row r="673" spans="1:11" s="241" customFormat="1" ht="34.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</row>
    <row r="674" spans="1:11" s="241" customFormat="1" ht="34.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</row>
    <row r="675" spans="1:11" s="241" customFormat="1" ht="34.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</row>
    <row r="676" spans="1:11" s="241" customFormat="1" ht="34.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</row>
    <row r="677" spans="1:11" s="241" customFormat="1" ht="34.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</row>
    <row r="678" spans="1:11" s="241" customFormat="1" ht="34.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</row>
    <row r="679" spans="1:11" s="241" customFormat="1" ht="34.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</row>
    <row r="680" spans="1:11" s="241" customFormat="1" ht="34.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</row>
    <row r="681" spans="1:11" s="241" customFormat="1" ht="34.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</row>
    <row r="682" spans="1:11" s="241" customFormat="1" ht="34.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</row>
    <row r="683" spans="1:11" s="241" customFormat="1" ht="34.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</row>
    <row r="684" spans="1:11" s="241" customFormat="1" ht="34.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</row>
    <row r="685" spans="1:11" s="241" customFormat="1" ht="34.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</row>
    <row r="686" spans="1:11" s="241" customFormat="1" ht="34.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</row>
    <row r="687" spans="1:11" s="241" customFormat="1" ht="34.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</row>
    <row r="688" spans="1:11" s="241" customFormat="1" ht="34.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</row>
    <row r="689" spans="1:11" s="241" customFormat="1" ht="34.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</row>
    <row r="690" spans="1:11" s="241" customFormat="1" ht="34.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</row>
    <row r="691" spans="1:11" s="241" customFormat="1" ht="34.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</row>
    <row r="692" spans="1:11" s="241" customFormat="1" ht="34.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</row>
    <row r="693" spans="1:11" s="241" customFormat="1" ht="34.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</row>
    <row r="694" spans="1:11" s="241" customFormat="1" ht="34.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</row>
    <row r="695" spans="1:11" s="241" customFormat="1" ht="34.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</row>
    <row r="696" spans="1:11" s="241" customFormat="1" ht="34.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</row>
    <row r="697" spans="1:11" s="241" customFormat="1" ht="34.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</row>
    <row r="698" spans="1:11" s="241" customFormat="1" ht="34.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</row>
    <row r="699" spans="1:11" s="241" customFormat="1" ht="34.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</row>
    <row r="700" spans="1:11" s="241" customFormat="1" ht="34.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</row>
    <row r="701" spans="1:11" s="241" customFormat="1" ht="34.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</row>
    <row r="702" spans="1:11" s="241" customFormat="1" ht="34.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</row>
    <row r="703" spans="1:11" s="241" customFormat="1" ht="34.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</row>
    <row r="704" spans="1:11" s="241" customFormat="1" ht="34.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</row>
    <row r="705" spans="1:11" s="241" customFormat="1" ht="34.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</row>
    <row r="706" spans="1:11" s="241" customFormat="1" ht="34.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</row>
    <row r="707" spans="1:11" s="241" customFormat="1" ht="34.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</row>
    <row r="708" spans="1:11" s="241" customFormat="1" ht="34.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</row>
    <row r="709" spans="1:11" s="241" customFormat="1" ht="34.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</row>
    <row r="710" spans="1:11" s="241" customFormat="1" ht="34.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</row>
    <row r="711" spans="1:11" s="241" customFormat="1" ht="34.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</row>
    <row r="712" spans="1:11" s="241" customFormat="1" ht="34.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</row>
    <row r="713" spans="1:11" s="241" customFormat="1" ht="34.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</row>
    <row r="714" spans="1:11" s="241" customFormat="1" ht="34.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</row>
    <row r="715" spans="1:11" s="241" customFormat="1" ht="34.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</row>
    <row r="716" spans="1:11" s="241" customFormat="1" ht="34.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</row>
    <row r="717" spans="1:11" s="241" customFormat="1" ht="34.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</row>
    <row r="718" spans="1:11" s="241" customFormat="1" ht="34.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</row>
    <row r="719" spans="1:11" s="241" customFormat="1" ht="34.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</row>
    <row r="720" spans="1:11" s="241" customFormat="1" ht="34.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</row>
    <row r="721" spans="1:11" s="241" customFormat="1" ht="34.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</row>
    <row r="722" spans="1:11" s="241" customFormat="1" ht="34.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</row>
    <row r="723" spans="1:11" s="241" customFormat="1" ht="34.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</row>
    <row r="724" spans="1:11" s="241" customFormat="1" ht="34.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</row>
    <row r="725" spans="1:11" s="241" customFormat="1" ht="34.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</row>
    <row r="726" spans="1:11" s="241" customFormat="1" ht="34.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</row>
    <row r="727" spans="1:11" s="241" customFormat="1" ht="34.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</row>
    <row r="728" spans="1:11" s="241" customFormat="1" ht="34.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</row>
    <row r="729" spans="1:11" s="241" customFormat="1" ht="34.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</row>
    <row r="730" spans="1:11" s="241" customFormat="1" ht="34.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</row>
    <row r="731" spans="1:11" s="241" customFormat="1" ht="34.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</row>
    <row r="732" spans="1:11" s="241" customFormat="1" ht="34.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</row>
    <row r="733" spans="1:11" s="241" customFormat="1" ht="34.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</row>
    <row r="734" spans="1:11" s="241" customFormat="1" ht="34.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</row>
    <row r="735" spans="1:11" s="241" customFormat="1" ht="34.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</row>
    <row r="736" spans="1:11" s="241" customFormat="1" ht="34.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</row>
    <row r="737" spans="1:11" s="241" customFormat="1" ht="34.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</row>
    <row r="738" spans="1:11" s="241" customFormat="1" ht="34.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</row>
    <row r="739" spans="1:11" s="241" customFormat="1" ht="34.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</row>
    <row r="740" spans="1:11" s="241" customFormat="1" ht="34.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</row>
    <row r="741" spans="1:11" s="241" customFormat="1" ht="34.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</row>
    <row r="742" spans="1:11" s="241" customFormat="1" ht="34.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</row>
    <row r="743" spans="1:11" s="241" customFormat="1" ht="34.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</row>
    <row r="744" spans="1:11" s="241" customFormat="1" ht="34.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</row>
    <row r="745" spans="1:11" s="241" customFormat="1" ht="34.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</row>
    <row r="746" spans="1:11" s="241" customFormat="1" ht="34.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</row>
    <row r="747" spans="1:11" s="241" customFormat="1" ht="34.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</row>
    <row r="748" spans="1:11" s="241" customFormat="1" ht="34.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</row>
    <row r="749" spans="1:11" s="241" customFormat="1" ht="34.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</row>
    <row r="750" spans="1:11" s="241" customFormat="1" ht="34.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</row>
    <row r="751" spans="1:11" s="241" customFormat="1" ht="34.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</row>
    <row r="752" spans="1:11" s="241" customFormat="1" ht="34.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</row>
    <row r="753" spans="1:11" s="241" customFormat="1" ht="34.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</row>
    <row r="754" spans="1:11" s="241" customFormat="1" ht="34.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</row>
    <row r="755" spans="1:11" s="241" customFormat="1" ht="34.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</row>
    <row r="756" spans="1:11" s="241" customFormat="1" ht="34.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</row>
    <row r="757" spans="1:11" s="241" customFormat="1" ht="34.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</row>
    <row r="758" spans="1:11" s="241" customFormat="1" ht="34.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</row>
    <row r="759" spans="1:11" s="241" customFormat="1" ht="34.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</row>
    <row r="760" spans="1:11" s="241" customFormat="1" ht="34.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</row>
    <row r="761" spans="1:11" s="241" customFormat="1" ht="34.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</row>
    <row r="762" spans="1:11" s="241" customFormat="1" ht="34.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</row>
    <row r="763" spans="1:11" s="241" customFormat="1" ht="34.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</row>
    <row r="764" spans="1:11" s="241" customFormat="1" ht="34.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</row>
    <row r="765" spans="1:11" s="241" customFormat="1" ht="34.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</row>
    <row r="766" spans="1:11" s="241" customFormat="1" ht="34.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</row>
    <row r="767" spans="1:11" s="241" customFormat="1" ht="34.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</row>
    <row r="768" spans="1:11" s="241" customFormat="1" ht="34.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</row>
    <row r="769" spans="1:11" s="241" customFormat="1" ht="34.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</row>
    <row r="770" spans="1:11" s="241" customFormat="1" ht="34.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</row>
    <row r="771" spans="1:11" s="241" customFormat="1" ht="34.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</row>
    <row r="772" spans="1:11" s="241" customFormat="1" ht="34.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</row>
    <row r="773" spans="1:11" s="241" customFormat="1" ht="34.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</row>
    <row r="774" spans="1:11" s="241" customFormat="1" ht="34.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</row>
    <row r="775" spans="1:11" s="241" customFormat="1" ht="34.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</row>
    <row r="776" spans="1:11" s="241" customFormat="1" ht="34.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</row>
    <row r="777" spans="1:11" s="241" customFormat="1" ht="34.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</row>
    <row r="778" spans="1:11" s="241" customFormat="1" ht="34.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</row>
    <row r="779" spans="1:11" s="241" customFormat="1" ht="34.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</row>
    <row r="780" spans="1:11" s="241" customFormat="1" ht="34.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</row>
    <row r="781" spans="1:11" s="241" customFormat="1" ht="34.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</row>
    <row r="782" spans="1:11" s="241" customFormat="1" ht="34.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</row>
    <row r="783" spans="1:11" s="241" customFormat="1" ht="34.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</row>
    <row r="784" spans="1:11" s="241" customFormat="1" ht="34.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</row>
    <row r="785" spans="1:11" s="241" customFormat="1" ht="34.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</row>
    <row r="786" spans="1:11" s="241" customFormat="1" ht="34.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</row>
    <row r="787" spans="1:11" s="241" customFormat="1" ht="34.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</row>
    <row r="788" spans="1:11" s="241" customFormat="1" ht="34.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</row>
    <row r="789" spans="1:11" s="241" customFormat="1" ht="34.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</row>
    <row r="790" spans="1:11" s="241" customFormat="1" ht="34.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</row>
    <row r="791" spans="1:11" s="241" customFormat="1" ht="34.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</row>
    <row r="792" spans="1:11" s="241" customFormat="1" ht="34.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</row>
    <row r="793" spans="1:11" s="241" customFormat="1" ht="34.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</row>
    <row r="794" spans="1:11" s="241" customFormat="1" ht="34.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</row>
    <row r="795" spans="1:11" s="241" customFormat="1" ht="34.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</row>
    <row r="796" spans="1:11" s="241" customFormat="1" ht="34.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</row>
    <row r="797" spans="1:11" s="241" customFormat="1" ht="34.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</row>
    <row r="798" spans="1:11" s="241" customFormat="1" ht="34.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</row>
    <row r="799" spans="1:11" s="241" customFormat="1" ht="34.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</row>
    <row r="800" spans="1:11" s="241" customFormat="1" ht="34.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</row>
    <row r="801" spans="1:11" s="241" customFormat="1" ht="34.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</row>
    <row r="802" spans="1:11" s="241" customFormat="1" ht="34.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</row>
    <row r="803" spans="1:11" s="241" customFormat="1" ht="34.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</row>
    <row r="804" spans="1:11" s="241" customFormat="1" ht="34.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</row>
    <row r="805" spans="1:11" s="241" customFormat="1" ht="34.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</row>
    <row r="806" spans="1:11" s="241" customFormat="1" ht="34.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</row>
    <row r="807" spans="1:11" s="241" customFormat="1" ht="34.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</row>
    <row r="808" spans="1:11" s="241" customFormat="1" ht="34.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</row>
    <row r="809" spans="1:11" s="241" customFormat="1" ht="34.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</row>
    <row r="810" spans="1:11" s="241" customFormat="1" ht="34.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</row>
    <row r="811" spans="1:11" s="241" customFormat="1" ht="34.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</row>
    <row r="812" spans="1:11" s="241" customFormat="1" ht="34.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</row>
    <row r="813" spans="1:11" s="241" customFormat="1" ht="34.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</row>
    <row r="814" spans="1:11" s="241" customFormat="1" ht="34.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</row>
    <row r="815" spans="1:11" s="241" customFormat="1" ht="34.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</row>
    <row r="816" spans="1:11" s="241" customFormat="1" ht="34.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</row>
    <row r="817" spans="1:11" s="241" customFormat="1" ht="34.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</row>
    <row r="818" spans="1:11" s="241" customFormat="1" ht="34.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</row>
    <row r="819" spans="1:11" s="241" customFormat="1" ht="34.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</row>
    <row r="820" spans="1:11" s="241" customFormat="1" ht="34.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</row>
    <row r="821" spans="1:11" s="241" customFormat="1" ht="34.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</row>
    <row r="822" spans="1:11" s="241" customFormat="1" ht="34.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</row>
    <row r="823" spans="1:11" s="241" customFormat="1" ht="34.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</row>
    <row r="824" spans="1:11" s="241" customFormat="1" ht="34.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</row>
    <row r="825" spans="1:11" s="241" customFormat="1" ht="34.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</row>
    <row r="826" spans="1:11" s="241" customFormat="1" ht="34.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</row>
    <row r="827" spans="1:11" s="241" customFormat="1" ht="34.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</row>
    <row r="828" spans="1:11" s="241" customFormat="1" ht="34.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</row>
    <row r="829" spans="1:11" s="241" customFormat="1" ht="34.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</row>
    <row r="830" spans="1:11" s="241" customFormat="1" ht="34.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</row>
    <row r="831" spans="1:11" s="241" customFormat="1" ht="34.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</row>
    <row r="832" spans="1:11" s="241" customFormat="1" ht="34.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</row>
    <row r="833" spans="1:11" s="241" customFormat="1" ht="34.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</row>
    <row r="834" spans="1:11" s="241" customFormat="1" ht="34.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</row>
    <row r="835" spans="1:11" s="241" customFormat="1" ht="34.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</row>
    <row r="836" spans="1:11" s="241" customFormat="1" ht="34.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</row>
    <row r="837" spans="1:11" s="241" customFormat="1" ht="34.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</row>
    <row r="838" spans="1:11" s="241" customFormat="1" ht="34.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</row>
    <row r="839" spans="1:11" s="241" customFormat="1" ht="34.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</row>
    <row r="840" spans="1:11" s="241" customFormat="1" ht="34.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</row>
    <row r="841" spans="1:11" s="241" customFormat="1" ht="34.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</row>
    <row r="842" spans="1:11" s="241" customFormat="1" ht="34.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</row>
    <row r="843" spans="1:11" s="241" customFormat="1" ht="34.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</row>
    <row r="844" spans="1:11" s="241" customFormat="1" ht="34.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</row>
    <row r="845" spans="1:11" s="241" customFormat="1" ht="34.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</row>
    <row r="846" spans="1:11" s="241" customFormat="1" ht="34.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</row>
    <row r="847" spans="1:11" s="241" customFormat="1" ht="34.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</row>
    <row r="848" spans="1:11" s="241" customFormat="1" ht="34.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</row>
    <row r="849" spans="1:11" s="241" customFormat="1" ht="34.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</row>
    <row r="850" spans="1:11" s="241" customFormat="1" ht="34.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</row>
    <row r="851" spans="1:11" s="241" customFormat="1" ht="34.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</row>
    <row r="852" spans="1:11" s="241" customFormat="1" ht="34.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</row>
    <row r="853" spans="1:11" s="241" customFormat="1" ht="34.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</row>
    <row r="854" spans="1:11" s="241" customFormat="1" ht="34.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</row>
    <row r="855" spans="1:11" s="241" customFormat="1" ht="34.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</row>
    <row r="856" spans="1:11" s="241" customFormat="1" ht="34.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</row>
    <row r="857" spans="1:11" s="241" customFormat="1" ht="34.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</row>
    <row r="858" spans="1:11" s="241" customFormat="1" ht="34.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</row>
    <row r="859" spans="1:11" s="241" customFormat="1" ht="34.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</row>
    <row r="860" spans="1:11" s="241" customFormat="1" ht="34.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</row>
    <row r="861" spans="1:11" s="241" customFormat="1" ht="34.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</row>
    <row r="862" spans="1:11" s="241" customFormat="1" ht="34.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</row>
    <row r="863" spans="1:11" s="241" customFormat="1" ht="34.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</row>
    <row r="864" spans="1:11" s="241" customFormat="1" ht="34.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</row>
    <row r="865" spans="1:11" s="241" customFormat="1" ht="34.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</row>
    <row r="866" spans="1:11" s="241" customFormat="1" ht="34.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</row>
    <row r="867" spans="1:11" s="241" customFormat="1" ht="34.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</row>
    <row r="868" spans="1:11" s="241" customFormat="1" ht="34.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</row>
    <row r="869" spans="1:11" s="241" customFormat="1" ht="34.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</row>
    <row r="870" spans="1:11" s="241" customFormat="1" ht="34.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</row>
    <row r="871" spans="1:11" s="241" customFormat="1" ht="34.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</row>
    <row r="872" spans="1:11" s="241" customFormat="1" ht="34.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</row>
    <row r="873" spans="1:11" s="241" customFormat="1" ht="34.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</row>
    <row r="874" spans="1:11" s="241" customFormat="1" ht="34.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</row>
    <row r="875" spans="1:11" s="241" customFormat="1" ht="34.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</row>
    <row r="876" spans="1:11" s="241" customFormat="1" ht="34.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</row>
    <row r="877" spans="1:11" s="241" customFormat="1" ht="34.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</row>
    <row r="878" spans="1:11" s="241" customFormat="1" ht="34.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</row>
    <row r="879" spans="1:11" s="241" customFormat="1" ht="34.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</row>
    <row r="880" spans="1:11" s="241" customFormat="1" ht="34.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</row>
    <row r="881" spans="1:11" s="241" customFormat="1" ht="34.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</row>
    <row r="882" spans="1:11" s="241" customFormat="1" ht="34.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</row>
    <row r="883" spans="1:11" s="241" customFormat="1" ht="34.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</row>
    <row r="884" spans="1:11" s="241" customFormat="1" ht="34.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</row>
    <row r="885" spans="1:11" s="241" customFormat="1" ht="34.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</row>
    <row r="886" spans="1:11" s="241" customFormat="1" ht="34.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</row>
    <row r="887" spans="1:11" s="241" customFormat="1" ht="34.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</row>
    <row r="888" spans="1:11" s="241" customFormat="1" ht="34.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</row>
    <row r="889" spans="1:11" s="241" customFormat="1" ht="34.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</row>
    <row r="890" spans="1:11" s="241" customFormat="1" ht="34.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</row>
    <row r="891" spans="1:11" s="241" customFormat="1" ht="34.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</row>
    <row r="892" spans="1:11" s="241" customFormat="1" ht="34.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</row>
    <row r="893" spans="1:11" s="241" customFormat="1" ht="34.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</row>
    <row r="894" spans="1:11" s="241" customFormat="1" ht="34.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</row>
    <row r="895" spans="1:11" s="241" customFormat="1" ht="34.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</row>
    <row r="896" spans="1:11" s="241" customFormat="1" ht="34.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</row>
    <row r="897" spans="1:11" s="241" customFormat="1" ht="34.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</row>
    <row r="898" spans="1:11" s="241" customFormat="1" ht="34.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</row>
    <row r="899" spans="1:11" s="241" customFormat="1" ht="34.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</row>
    <row r="900" spans="1:11" s="241" customFormat="1" ht="34.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</row>
    <row r="901" spans="1:11" s="241" customFormat="1" ht="34.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</row>
    <row r="902" spans="1:11" s="241" customFormat="1" ht="34.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</row>
    <row r="903" spans="1:11" s="241" customFormat="1" ht="34.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</row>
    <row r="904" spans="1:11" s="241" customFormat="1" ht="34.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</row>
    <row r="905" spans="1:11" s="241" customFormat="1" ht="34.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</row>
    <row r="906" spans="1:11" s="241" customFormat="1" ht="34.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</row>
    <row r="907" spans="1:11" s="241" customFormat="1" ht="34.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</row>
    <row r="908" spans="1:11" s="241" customFormat="1" ht="34.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</row>
    <row r="909" spans="1:11" s="241" customFormat="1" ht="34.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</row>
    <row r="910" spans="1:11" s="241" customFormat="1" ht="34.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</row>
    <row r="911" spans="1:11" s="241" customFormat="1" ht="34.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</row>
    <row r="912" spans="1:11" s="241" customFormat="1" ht="34.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</row>
    <row r="913" spans="1:11" s="241" customFormat="1" ht="34.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</row>
    <row r="914" spans="1:11" s="241" customFormat="1" ht="34.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</row>
    <row r="915" spans="1:11" s="241" customFormat="1" ht="34.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</row>
    <row r="916" spans="1:11" s="241" customFormat="1" ht="34.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</row>
    <row r="917" spans="1:11" s="241" customFormat="1" ht="34.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</row>
    <row r="918" spans="1:11" s="241" customFormat="1" ht="34.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</row>
    <row r="919" spans="1:11" s="241" customFormat="1" ht="34.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</row>
    <row r="920" spans="1:11" s="241" customFormat="1" ht="34.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</row>
    <row r="921" spans="1:11" s="241" customFormat="1" ht="34.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</row>
    <row r="922" spans="1:11" s="241" customFormat="1" ht="34.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</row>
    <row r="923" spans="1:11" s="241" customFormat="1" ht="34.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</row>
    <row r="924" spans="1:11" s="241" customFormat="1" ht="34.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</row>
    <row r="925" spans="1:11" s="241" customFormat="1" ht="34.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</row>
    <row r="926" spans="1:11" s="241" customFormat="1" ht="34.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</row>
    <row r="927" spans="1:11" s="241" customFormat="1" ht="34.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</row>
    <row r="928" spans="1:11" s="241" customFormat="1" ht="34.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</row>
    <row r="929" spans="1:11" s="241" customFormat="1" ht="34.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</row>
    <row r="930" spans="1:11" s="241" customFormat="1" ht="34.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</row>
  </sheetData>
  <mergeCells count="9">
    <mergeCell ref="A1:K1"/>
    <mergeCell ref="D4:D6"/>
    <mergeCell ref="A4:A6"/>
    <mergeCell ref="C4:C6"/>
    <mergeCell ref="B4:B6"/>
    <mergeCell ref="E4:K4"/>
    <mergeCell ref="F5:J5"/>
    <mergeCell ref="E5:E6"/>
    <mergeCell ref="K5:K6"/>
  </mergeCells>
  <printOptions horizontalCentered="1"/>
  <pageMargins left="0.1968503937007874" right="0.1968503937007874" top="1.4960629921259843" bottom="0.7874015748031497" header="0.5118110236220472" footer="0.5118110236220472"/>
  <pageSetup horizontalDpi="600" verticalDpi="600" orientation="landscape" paperSize="9" scale="83" r:id="rId3"/>
  <headerFooter alignWithMargins="0">
    <oddHeader>&amp;RZałącznik nr &amp;A
do uchwały Rady Powiatu nr XIV/89/2007
z dnia 27.12.2007 r.</oddHeader>
  </headerFooter>
  <rowBreaks count="5" manualBreakCount="5">
    <brk id="15" max="255" man="1"/>
    <brk id="29" max="255" man="1"/>
    <brk id="44" max="255" man="1"/>
    <brk id="55" max="255" man="1"/>
    <brk id="70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workbookViewId="0" topLeftCell="D1">
      <selection activeCell="L10" sqref="L10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31.75390625" style="1" customWidth="1"/>
    <col min="4" max="4" width="7.75390625" style="1" customWidth="1"/>
    <col min="5" max="5" width="7.00390625" style="1" customWidth="1"/>
    <col min="6" max="6" width="26.25390625" style="44" customWidth="1"/>
    <col min="7" max="7" width="11.25390625" style="1" customWidth="1"/>
    <col min="8" max="8" width="12.75390625" style="1" customWidth="1"/>
    <col min="9" max="9" width="10.125" style="1" customWidth="1"/>
    <col min="10" max="10" width="10.625" style="1" customWidth="1"/>
    <col min="11" max="11" width="14.375" style="1" customWidth="1"/>
    <col min="12" max="12" width="23.25390625" style="1" customWidth="1"/>
    <col min="13" max="16384" width="9.125" style="1" customWidth="1"/>
  </cols>
  <sheetData>
    <row r="1" spans="1:12" ht="33.75" customHeight="1">
      <c r="A1" s="298" t="s">
        <v>246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</row>
    <row r="2" spans="1:12" ht="21.75" customHeight="1">
      <c r="A2" s="13"/>
      <c r="B2" s="13"/>
      <c r="C2" s="179"/>
      <c r="D2" s="13"/>
      <c r="E2" s="13"/>
      <c r="F2" s="13"/>
      <c r="G2" s="13"/>
      <c r="H2" s="13"/>
      <c r="I2" s="13"/>
      <c r="J2" s="13"/>
      <c r="K2" s="13"/>
      <c r="L2" s="9" t="s">
        <v>38</v>
      </c>
    </row>
    <row r="3" spans="1:12" s="26" customFormat="1" ht="19.5" customHeight="1">
      <c r="A3" s="299" t="s">
        <v>54</v>
      </c>
      <c r="B3" s="300" t="s">
        <v>2</v>
      </c>
      <c r="C3" s="40"/>
      <c r="D3" s="301" t="s">
        <v>37</v>
      </c>
      <c r="E3" s="299" t="s">
        <v>78</v>
      </c>
      <c r="F3" s="302" t="s">
        <v>81</v>
      </c>
      <c r="G3" s="302" t="s">
        <v>75</v>
      </c>
      <c r="H3" s="302" t="s">
        <v>62</v>
      </c>
      <c r="I3" s="302"/>
      <c r="J3" s="302"/>
      <c r="K3" s="302"/>
      <c r="L3" s="302" t="s">
        <v>79</v>
      </c>
    </row>
    <row r="4" spans="1:12" s="26" customFormat="1" ht="19.5" customHeight="1">
      <c r="A4" s="299"/>
      <c r="B4" s="300"/>
      <c r="C4" s="41"/>
      <c r="D4" s="301"/>
      <c r="E4" s="299"/>
      <c r="F4" s="302"/>
      <c r="G4" s="302"/>
      <c r="H4" s="302" t="s">
        <v>91</v>
      </c>
      <c r="I4" s="302" t="s">
        <v>92</v>
      </c>
      <c r="J4" s="302"/>
      <c r="K4" s="302"/>
      <c r="L4" s="302"/>
    </row>
    <row r="5" spans="1:12" s="26" customFormat="1" ht="29.25" customHeight="1">
      <c r="A5" s="299"/>
      <c r="B5" s="300"/>
      <c r="C5" s="41" t="s">
        <v>5</v>
      </c>
      <c r="D5" s="301"/>
      <c r="E5" s="299"/>
      <c r="F5" s="302"/>
      <c r="G5" s="302"/>
      <c r="H5" s="302"/>
      <c r="I5" s="302" t="s">
        <v>80</v>
      </c>
      <c r="J5" s="302" t="s">
        <v>107</v>
      </c>
      <c r="K5" s="302" t="s">
        <v>108</v>
      </c>
      <c r="L5" s="302"/>
    </row>
    <row r="6" spans="1:12" s="26" customFormat="1" ht="19.5" customHeight="1">
      <c r="A6" s="299"/>
      <c r="B6" s="299"/>
      <c r="C6" s="41"/>
      <c r="D6" s="299"/>
      <c r="E6" s="299"/>
      <c r="F6" s="302"/>
      <c r="G6" s="302"/>
      <c r="H6" s="302"/>
      <c r="I6" s="302"/>
      <c r="J6" s="302"/>
      <c r="K6" s="302"/>
      <c r="L6" s="302"/>
    </row>
    <row r="7" spans="1:12" s="26" customFormat="1" ht="19.5" customHeight="1">
      <c r="A7" s="299"/>
      <c r="B7" s="300"/>
      <c r="C7" s="42"/>
      <c r="D7" s="301"/>
      <c r="E7" s="299"/>
      <c r="F7" s="302"/>
      <c r="G7" s="302"/>
      <c r="H7" s="302"/>
      <c r="I7" s="302"/>
      <c r="J7" s="302"/>
      <c r="K7" s="302"/>
      <c r="L7" s="302"/>
    </row>
    <row r="8" spans="1:12" ht="7.5" customHeight="1">
      <c r="A8" s="18">
        <v>1</v>
      </c>
      <c r="B8" s="18">
        <v>2</v>
      </c>
      <c r="C8" s="178"/>
      <c r="D8" s="18">
        <v>3</v>
      </c>
      <c r="E8" s="18">
        <v>4</v>
      </c>
      <c r="F8" s="43">
        <v>5</v>
      </c>
      <c r="G8" s="18">
        <v>6</v>
      </c>
      <c r="H8" s="18">
        <v>7</v>
      </c>
      <c r="I8" s="18">
        <v>8</v>
      </c>
      <c r="J8" s="18">
        <v>9</v>
      </c>
      <c r="K8" s="18">
        <v>11</v>
      </c>
      <c r="L8" s="18">
        <v>12</v>
      </c>
    </row>
    <row r="9" spans="1:12" ht="62.25" customHeight="1">
      <c r="A9" s="171" t="s">
        <v>11</v>
      </c>
      <c r="B9" s="172">
        <v>600</v>
      </c>
      <c r="C9" s="173" t="s">
        <v>201</v>
      </c>
      <c r="D9" s="172">
        <v>60014</v>
      </c>
      <c r="E9" s="172">
        <v>6060</v>
      </c>
      <c r="F9" s="173" t="s">
        <v>244</v>
      </c>
      <c r="G9" s="174">
        <v>210000</v>
      </c>
      <c r="H9" s="174">
        <v>210000</v>
      </c>
      <c r="I9" s="174">
        <v>210000</v>
      </c>
      <c r="J9" s="172"/>
      <c r="K9" s="172"/>
      <c r="L9" s="173" t="s">
        <v>247</v>
      </c>
    </row>
    <row r="10" spans="1:12" ht="53.25" customHeight="1">
      <c r="A10" s="63">
        <v>2</v>
      </c>
      <c r="B10" s="175">
        <v>750</v>
      </c>
      <c r="C10" s="176" t="s">
        <v>191</v>
      </c>
      <c r="D10" s="175">
        <v>75020</v>
      </c>
      <c r="E10" s="175">
        <v>6050</v>
      </c>
      <c r="F10" s="176" t="s">
        <v>243</v>
      </c>
      <c r="G10" s="177">
        <v>65000</v>
      </c>
      <c r="H10" s="177">
        <v>65000</v>
      </c>
      <c r="I10" s="177">
        <v>65000</v>
      </c>
      <c r="J10" s="175"/>
      <c r="K10" s="175"/>
      <c r="L10" s="176" t="s">
        <v>249</v>
      </c>
    </row>
    <row r="11" spans="1:12" ht="53.25" customHeight="1">
      <c r="A11" s="63" t="s">
        <v>13</v>
      </c>
      <c r="B11" s="175">
        <v>750</v>
      </c>
      <c r="C11" s="176" t="s">
        <v>191</v>
      </c>
      <c r="D11" s="175">
        <v>75020</v>
      </c>
      <c r="E11" s="175">
        <v>6060</v>
      </c>
      <c r="F11" s="176" t="s">
        <v>245</v>
      </c>
      <c r="G11" s="177">
        <v>505500</v>
      </c>
      <c r="H11" s="177">
        <v>27372</v>
      </c>
      <c r="I11" s="177">
        <v>27372</v>
      </c>
      <c r="J11" s="175"/>
      <c r="K11" s="175"/>
      <c r="L11" s="176" t="s">
        <v>248</v>
      </c>
    </row>
    <row r="12" spans="1:12" s="50" customFormat="1" ht="62.25" customHeight="1">
      <c r="A12" s="64" t="s">
        <v>1</v>
      </c>
      <c r="B12" s="68">
        <v>754</v>
      </c>
      <c r="C12" s="121" t="s">
        <v>183</v>
      </c>
      <c r="D12" s="68">
        <v>75411</v>
      </c>
      <c r="E12" s="68">
        <v>6060</v>
      </c>
      <c r="F12" s="121" t="s">
        <v>109</v>
      </c>
      <c r="G12" s="69">
        <v>11000</v>
      </c>
      <c r="H12" s="69">
        <v>11000</v>
      </c>
      <c r="I12" s="68"/>
      <c r="J12" s="69">
        <v>11000</v>
      </c>
      <c r="K12" s="68"/>
      <c r="L12" s="121" t="s">
        <v>110</v>
      </c>
    </row>
    <row r="13" spans="1:12" s="8" customFormat="1" ht="36.75" customHeight="1">
      <c r="A13" s="297" t="s">
        <v>74</v>
      </c>
      <c r="B13" s="297"/>
      <c r="C13" s="297"/>
      <c r="D13" s="297"/>
      <c r="E13" s="297"/>
      <c r="F13" s="297"/>
      <c r="G13" s="175">
        <f>SUM(G9:G12)</f>
        <v>791500</v>
      </c>
      <c r="H13" s="277">
        <f>SUM(H9:H12)</f>
        <v>313372</v>
      </c>
      <c r="I13" s="177">
        <f>SUM(I9:I12)</f>
        <v>302372</v>
      </c>
      <c r="J13" s="175">
        <f>SUM(J9:J12)</f>
        <v>11000</v>
      </c>
      <c r="K13" s="175">
        <f>SUM(K9:K12)</f>
        <v>0</v>
      </c>
      <c r="L13" s="278" t="s">
        <v>44</v>
      </c>
    </row>
    <row r="20" ht="12.75">
      <c r="A20" s="35"/>
    </row>
  </sheetData>
  <mergeCells count="15">
    <mergeCell ref="G3:G7"/>
    <mergeCell ref="I4:K4"/>
    <mergeCell ref="I5:I7"/>
    <mergeCell ref="J5:J7"/>
    <mergeCell ref="K5:K7"/>
    <mergeCell ref="A13:F13"/>
    <mergeCell ref="A1:L1"/>
    <mergeCell ref="A3:A7"/>
    <mergeCell ref="B3:B7"/>
    <mergeCell ref="D3:D7"/>
    <mergeCell ref="F3:F7"/>
    <mergeCell ref="H3:K3"/>
    <mergeCell ref="L3:L7"/>
    <mergeCell ref="H4:H7"/>
    <mergeCell ref="E3:E7"/>
  </mergeCells>
  <printOptions horizontalCentered="1"/>
  <pageMargins left="0.1968503937007874" right="0.1968503937007874" top="0.3937007874015748" bottom="0.3937007874015748" header="0.5118110236220472" footer="0.5118110236220472"/>
  <pageSetup fitToHeight="1" fitToWidth="1" horizontalDpi="600" verticalDpi="600" orientation="landscape" paperSize="9" scale="87" r:id="rId1"/>
  <headerFooter alignWithMargins="0">
    <oddHeader xml:space="preserve">&amp;R&amp;9Załącznik nr  15
do uchwały nr XIV/89/2007
z dnia 27.12.2007 r.  
   </oddHeader>
  </headerFooter>
  <rowBreaks count="1" manualBreakCount="1">
    <brk id="11" max="255" man="1"/>
  </rowBreaks>
  <colBreaks count="1" manualBreakCount="1">
    <brk id="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25"/>
  <sheetViews>
    <sheetView showGridLines="0" workbookViewId="0" topLeftCell="A1">
      <selection activeCell="D11" sqref="D11"/>
    </sheetView>
  </sheetViews>
  <sheetFormatPr defaultColWidth="9.00390625" defaultRowHeight="12.75"/>
  <cols>
    <col min="1" max="1" width="4.75390625" style="1" bestFit="1" customWidth="1"/>
    <col min="2" max="2" width="59.875" style="1" customWidth="1"/>
    <col min="3" max="3" width="17.625" style="1" customWidth="1"/>
    <col min="4" max="4" width="16.75390625" style="1" customWidth="1"/>
    <col min="5" max="5" width="9.125" style="1" customWidth="1"/>
    <col min="6" max="6" width="16.25390625" style="1" customWidth="1"/>
    <col min="7" max="16384" width="9.125" style="1" customWidth="1"/>
  </cols>
  <sheetData>
    <row r="1" spans="1:4" s="89" customFormat="1" ht="30" customHeight="1">
      <c r="A1" s="288" t="s">
        <v>232</v>
      </c>
      <c r="B1" s="288"/>
      <c r="C1" s="288"/>
      <c r="D1" s="288"/>
    </row>
    <row r="2" ht="6.75" customHeight="1">
      <c r="A2" s="17"/>
    </row>
    <row r="3" ht="12.75">
      <c r="D3" s="10" t="s">
        <v>38</v>
      </c>
    </row>
    <row r="4" spans="1:4" ht="15" customHeight="1">
      <c r="A4" s="289" t="s">
        <v>54</v>
      </c>
      <c r="B4" s="289" t="s">
        <v>5</v>
      </c>
      <c r="C4" s="290" t="s">
        <v>55</v>
      </c>
      <c r="D4" s="291" t="s">
        <v>56</v>
      </c>
    </row>
    <row r="5" spans="1:4" ht="15" customHeight="1">
      <c r="A5" s="289"/>
      <c r="B5" s="289"/>
      <c r="C5" s="289"/>
      <c r="D5" s="292"/>
    </row>
    <row r="6" spans="1:4" ht="15.75" customHeight="1">
      <c r="A6" s="289"/>
      <c r="B6" s="289"/>
      <c r="C6" s="289"/>
      <c r="D6" s="303"/>
    </row>
    <row r="7" spans="1:4" s="91" customFormat="1" ht="14.25" customHeight="1" thickBot="1">
      <c r="A7" s="90">
        <v>1</v>
      </c>
      <c r="B7" s="90">
        <v>2</v>
      </c>
      <c r="C7" s="90">
        <v>3</v>
      </c>
      <c r="D7" s="90">
        <v>4</v>
      </c>
    </row>
    <row r="8" spans="1:4" s="74" customFormat="1" ht="39" customHeight="1" thickBot="1" thickTop="1">
      <c r="A8" s="287" t="s">
        <v>23</v>
      </c>
      <c r="B8" s="287"/>
      <c r="C8" s="76"/>
      <c r="D8" s="77">
        <v>6674680</v>
      </c>
    </row>
    <row r="9" spans="1:4" ht="24" customHeight="1" thickTop="1">
      <c r="A9" s="267" t="s">
        <v>11</v>
      </c>
      <c r="B9" s="268" t="s">
        <v>19</v>
      </c>
      <c r="C9" s="267" t="s">
        <v>24</v>
      </c>
      <c r="D9" s="269">
        <v>3558822</v>
      </c>
    </row>
    <row r="10" spans="1:4" ht="48" customHeight="1">
      <c r="A10" s="78">
        <v>2</v>
      </c>
      <c r="B10" s="82" t="s">
        <v>71</v>
      </c>
      <c r="C10" s="78" t="s">
        <v>46</v>
      </c>
      <c r="D10" s="45"/>
    </row>
    <row r="11" spans="1:4" s="73" customFormat="1" ht="24" customHeight="1">
      <c r="A11" s="80">
        <v>3</v>
      </c>
      <c r="B11" s="81" t="s">
        <v>26</v>
      </c>
      <c r="C11" s="80" t="s">
        <v>47</v>
      </c>
      <c r="D11" s="270">
        <v>1815858</v>
      </c>
    </row>
    <row r="12" spans="1:4" ht="24" customHeight="1">
      <c r="A12" s="78">
        <v>4</v>
      </c>
      <c r="B12" s="45" t="s">
        <v>72</v>
      </c>
      <c r="C12" s="78" t="s">
        <v>82</v>
      </c>
      <c r="D12" s="45"/>
    </row>
    <row r="13" spans="1:4" s="73" customFormat="1" ht="24" customHeight="1">
      <c r="A13" s="80">
        <v>5</v>
      </c>
      <c r="B13" s="81" t="s">
        <v>21</v>
      </c>
      <c r="C13" s="80" t="s">
        <v>25</v>
      </c>
      <c r="D13" s="81"/>
    </row>
    <row r="14" spans="1:4" s="73" customFormat="1" ht="24" customHeight="1">
      <c r="A14" s="80">
        <v>6</v>
      </c>
      <c r="B14" s="81" t="s">
        <v>89</v>
      </c>
      <c r="C14" s="80" t="s">
        <v>60</v>
      </c>
      <c r="D14" s="81"/>
    </row>
    <row r="15" spans="1:4" s="75" customFormat="1" ht="24" customHeight="1" thickBot="1">
      <c r="A15" s="83">
        <v>7</v>
      </c>
      <c r="B15" s="84" t="s">
        <v>45</v>
      </c>
      <c r="C15" s="83" t="s">
        <v>27</v>
      </c>
      <c r="D15" s="85">
        <v>1300000</v>
      </c>
    </row>
    <row r="16" spans="1:4" s="74" customFormat="1" ht="39" customHeight="1" thickBot="1" thickTop="1">
      <c r="A16" s="287" t="s">
        <v>73</v>
      </c>
      <c r="B16" s="287"/>
      <c r="C16" s="76"/>
      <c r="D16" s="77">
        <v>3875079</v>
      </c>
    </row>
    <row r="17" spans="1:4" ht="24" customHeight="1" thickTop="1">
      <c r="A17" s="78" t="s">
        <v>11</v>
      </c>
      <c r="B17" s="45" t="s">
        <v>48</v>
      </c>
      <c r="C17" s="78" t="s">
        <v>29</v>
      </c>
      <c r="D17" s="79">
        <v>3768835</v>
      </c>
    </row>
    <row r="18" spans="1:4" s="73" customFormat="1" ht="24" customHeight="1">
      <c r="A18" s="80" t="s">
        <v>12</v>
      </c>
      <c r="B18" s="81" t="s">
        <v>28</v>
      </c>
      <c r="C18" s="80" t="s">
        <v>29</v>
      </c>
      <c r="D18" s="270">
        <v>106244</v>
      </c>
    </row>
    <row r="19" spans="1:4" s="73" customFormat="1" ht="61.5" customHeight="1">
      <c r="A19" s="80" t="s">
        <v>13</v>
      </c>
      <c r="B19" s="86" t="s">
        <v>51</v>
      </c>
      <c r="C19" s="80" t="s">
        <v>52</v>
      </c>
      <c r="D19" s="81"/>
    </row>
    <row r="20" spans="1:4" ht="24" customHeight="1">
      <c r="A20" s="78" t="s">
        <v>1</v>
      </c>
      <c r="B20" s="45" t="s">
        <v>49</v>
      </c>
      <c r="C20" s="78" t="s">
        <v>43</v>
      </c>
      <c r="D20" s="45"/>
    </row>
    <row r="21" spans="1:4" s="73" customFormat="1" ht="24" customHeight="1">
      <c r="A21" s="80" t="s">
        <v>18</v>
      </c>
      <c r="B21" s="81" t="s">
        <v>50</v>
      </c>
      <c r="C21" s="80" t="s">
        <v>31</v>
      </c>
      <c r="D21" s="81"/>
    </row>
    <row r="22" spans="1:4" s="73" customFormat="1" ht="24" customHeight="1">
      <c r="A22" s="80" t="s">
        <v>20</v>
      </c>
      <c r="B22" s="81" t="s">
        <v>90</v>
      </c>
      <c r="C22" s="80" t="s">
        <v>32</v>
      </c>
      <c r="D22" s="81"/>
    </row>
    <row r="23" spans="1:4" ht="24" customHeight="1">
      <c r="A23" s="87" t="s">
        <v>22</v>
      </c>
      <c r="B23" s="88" t="s">
        <v>33</v>
      </c>
      <c r="C23" s="87" t="s">
        <v>30</v>
      </c>
      <c r="D23" s="88"/>
    </row>
    <row r="24" spans="1:4" ht="7.5" customHeight="1">
      <c r="A24" s="4"/>
      <c r="B24" s="5"/>
      <c r="C24" s="5"/>
      <c r="D24" s="5"/>
    </row>
    <row r="25" spans="1:6" ht="12.75">
      <c r="A25" s="28"/>
      <c r="B25" s="27"/>
      <c r="C25" s="27"/>
      <c r="D25" s="27"/>
      <c r="E25" s="25"/>
      <c r="F25" s="25"/>
    </row>
  </sheetData>
  <mergeCells count="7">
    <mergeCell ref="A8:B8"/>
    <mergeCell ref="A16:B16"/>
    <mergeCell ref="A1:D1"/>
    <mergeCell ref="A4:A6"/>
    <mergeCell ref="C4:C6"/>
    <mergeCell ref="B4:B6"/>
    <mergeCell ref="D4:D6"/>
  </mergeCells>
  <printOptions horizontalCentered="1"/>
  <pageMargins left="0.3937007874015748" right="0.3937007874015748" top="1.61" bottom="0.5905511811023623" header="0.5" footer="0.5118110236220472"/>
  <pageSetup horizontalDpi="600" verticalDpi="600" orientation="portrait" paperSize="9" scale="89" r:id="rId1"/>
  <headerFooter alignWithMargins="0">
    <oddHeader xml:space="preserve">&amp;RZałącznik nr 5
do uchwały nr XIV/89/2007
z dnia 27.12.2007 r.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24"/>
  <sheetViews>
    <sheetView showGridLines="0" defaultGridColor="0" colorId="8" workbookViewId="0" topLeftCell="B1">
      <selection activeCell="I23" sqref="I23"/>
    </sheetView>
  </sheetViews>
  <sheetFormatPr defaultColWidth="9.00390625" defaultRowHeight="12.75"/>
  <cols>
    <col min="1" max="1" width="5.875" style="1" bestFit="1" customWidth="1"/>
    <col min="2" max="2" width="9.00390625" style="1" bestFit="1" customWidth="1"/>
    <col min="3" max="3" width="37.25390625" style="1" customWidth="1"/>
    <col min="4" max="4" width="6.75390625" style="1" customWidth="1"/>
    <col min="5" max="5" width="13.00390625" style="1" customWidth="1"/>
    <col min="6" max="6" width="12.25390625" style="1" customWidth="1"/>
    <col min="7" max="7" width="12.875" style="1" customWidth="1"/>
    <col min="8" max="8" width="14.75390625" style="0" customWidth="1"/>
    <col min="9" max="9" width="12.25390625" style="0" customWidth="1"/>
    <col min="10" max="10" width="10.875" style="0" customWidth="1"/>
  </cols>
  <sheetData>
    <row r="1" spans="1:10" ht="48.75" customHeight="1">
      <c r="A1" s="304" t="s">
        <v>223</v>
      </c>
      <c r="B1" s="304"/>
      <c r="C1" s="304"/>
      <c r="D1" s="304"/>
      <c r="E1" s="304"/>
      <c r="F1" s="304"/>
      <c r="G1" s="304"/>
      <c r="H1" s="304"/>
      <c r="I1" s="304"/>
      <c r="J1" s="304"/>
    </row>
    <row r="2" ht="12.75">
      <c r="J2" s="9" t="s">
        <v>38</v>
      </c>
    </row>
    <row r="3" spans="1:10" s="3" customFormat="1" ht="20.25" customHeight="1">
      <c r="A3" s="299" t="s">
        <v>2</v>
      </c>
      <c r="B3" s="305" t="s">
        <v>3</v>
      </c>
      <c r="C3" s="40"/>
      <c r="D3" s="305" t="s">
        <v>76</v>
      </c>
      <c r="E3" s="302" t="s">
        <v>70</v>
      </c>
      <c r="F3" s="302" t="s">
        <v>83</v>
      </c>
      <c r="G3" s="302" t="s">
        <v>63</v>
      </c>
      <c r="H3" s="302"/>
      <c r="I3" s="302"/>
      <c r="J3" s="302"/>
    </row>
    <row r="4" spans="1:10" s="3" customFormat="1" ht="20.25" customHeight="1">
      <c r="A4" s="299"/>
      <c r="B4" s="306"/>
      <c r="C4" s="41"/>
      <c r="D4" s="306"/>
      <c r="E4" s="299"/>
      <c r="F4" s="302"/>
      <c r="G4" s="302" t="s">
        <v>68</v>
      </c>
      <c r="H4" s="302" t="s">
        <v>6</v>
      </c>
      <c r="I4" s="302"/>
      <c r="J4" s="302" t="s">
        <v>69</v>
      </c>
    </row>
    <row r="5" spans="1:10" s="3" customFormat="1" ht="65.25" customHeight="1">
      <c r="A5" s="299"/>
      <c r="B5" s="307"/>
      <c r="C5" s="42" t="s">
        <v>5</v>
      </c>
      <c r="D5" s="307"/>
      <c r="E5" s="299"/>
      <c r="F5" s="302"/>
      <c r="G5" s="302"/>
      <c r="H5" s="16" t="s">
        <v>222</v>
      </c>
      <c r="I5" s="16" t="s">
        <v>102</v>
      </c>
      <c r="J5" s="302"/>
    </row>
    <row r="6" spans="1:10" ht="9" customHeight="1">
      <c r="A6" s="18">
        <v>1</v>
      </c>
      <c r="B6" s="18">
        <v>2</v>
      </c>
      <c r="C6" s="18"/>
      <c r="D6" s="18">
        <v>3</v>
      </c>
      <c r="E6" s="18">
        <v>4</v>
      </c>
      <c r="F6" s="18">
        <v>5</v>
      </c>
      <c r="G6" s="18">
        <v>6</v>
      </c>
      <c r="H6" s="18">
        <v>7</v>
      </c>
      <c r="I6" s="18">
        <v>9</v>
      </c>
      <c r="J6" s="18">
        <v>10</v>
      </c>
    </row>
    <row r="7" spans="1:10" ht="34.5" customHeight="1" thickBot="1">
      <c r="A7" s="92" t="s">
        <v>95</v>
      </c>
      <c r="B7" s="92"/>
      <c r="C7" s="93" t="s">
        <v>129</v>
      </c>
      <c r="D7" s="92"/>
      <c r="E7" s="110">
        <v>30000</v>
      </c>
      <c r="F7" s="110">
        <v>30000</v>
      </c>
      <c r="G7" s="110">
        <v>30000</v>
      </c>
      <c r="H7" s="111"/>
      <c r="I7" s="110">
        <v>30000</v>
      </c>
      <c r="J7" s="111"/>
    </row>
    <row r="8" spans="1:10" s="62" customFormat="1" ht="43.5" customHeight="1" thickTop="1">
      <c r="A8" s="112"/>
      <c r="B8" s="113" t="s">
        <v>96</v>
      </c>
      <c r="C8" s="114" t="s">
        <v>130</v>
      </c>
      <c r="D8" s="115">
        <v>2110</v>
      </c>
      <c r="E8" s="116">
        <v>30000</v>
      </c>
      <c r="F8" s="116">
        <v>30000</v>
      </c>
      <c r="G8" s="116">
        <v>30000</v>
      </c>
      <c r="H8" s="115"/>
      <c r="I8" s="116">
        <v>30000</v>
      </c>
      <c r="J8" s="115"/>
    </row>
    <row r="9" spans="1:10" s="117" customFormat="1" ht="34.5" customHeight="1" thickBot="1">
      <c r="A9" s="94">
        <v>700</v>
      </c>
      <c r="B9" s="94"/>
      <c r="C9" s="95" t="s">
        <v>139</v>
      </c>
      <c r="D9" s="55"/>
      <c r="E9" s="56">
        <v>30000</v>
      </c>
      <c r="F9" s="56">
        <v>30000</v>
      </c>
      <c r="G9" s="56">
        <v>30000</v>
      </c>
      <c r="H9" s="55"/>
      <c r="I9" s="56">
        <v>30000</v>
      </c>
      <c r="J9" s="55"/>
    </row>
    <row r="10" spans="1:10" s="49" customFormat="1" ht="41.25" customHeight="1" thickTop="1">
      <c r="A10" s="65"/>
      <c r="B10" s="65">
        <v>70005</v>
      </c>
      <c r="C10" s="118" t="s">
        <v>140</v>
      </c>
      <c r="D10" s="66">
        <v>2110</v>
      </c>
      <c r="E10" s="67">
        <v>30000</v>
      </c>
      <c r="F10" s="67">
        <v>30000</v>
      </c>
      <c r="G10" s="67">
        <v>30000</v>
      </c>
      <c r="H10" s="66"/>
      <c r="I10" s="67">
        <v>30000</v>
      </c>
      <c r="J10" s="66"/>
    </row>
    <row r="11" spans="1:10" s="117" customFormat="1" ht="34.5" customHeight="1" thickBot="1">
      <c r="A11" s="96">
        <v>710</v>
      </c>
      <c r="B11" s="96"/>
      <c r="C11" s="97" t="s">
        <v>190</v>
      </c>
      <c r="D11" s="98"/>
      <c r="E11" s="99">
        <v>307490</v>
      </c>
      <c r="F11" s="99">
        <v>307490</v>
      </c>
      <c r="G11" s="99">
        <v>307490</v>
      </c>
      <c r="H11" s="99">
        <v>208050</v>
      </c>
      <c r="I11" s="99">
        <v>99440</v>
      </c>
      <c r="J11" s="206"/>
    </row>
    <row r="12" spans="1:10" s="49" customFormat="1" ht="43.5" customHeight="1" thickTop="1">
      <c r="A12" s="66"/>
      <c r="B12" s="66">
        <v>71013</v>
      </c>
      <c r="C12" s="119" t="s">
        <v>142</v>
      </c>
      <c r="D12" s="66">
        <v>2110</v>
      </c>
      <c r="E12" s="67">
        <v>44000</v>
      </c>
      <c r="F12" s="67">
        <v>44000</v>
      </c>
      <c r="G12" s="67">
        <v>44000</v>
      </c>
      <c r="H12" s="66"/>
      <c r="I12" s="67">
        <v>44000</v>
      </c>
      <c r="J12" s="66"/>
    </row>
    <row r="13" spans="1:10" s="49" customFormat="1" ht="43.5" customHeight="1">
      <c r="A13" s="70"/>
      <c r="B13" s="70">
        <v>71015</v>
      </c>
      <c r="C13" s="120" t="s">
        <v>192</v>
      </c>
      <c r="D13" s="70">
        <v>2110</v>
      </c>
      <c r="E13" s="71">
        <v>263490</v>
      </c>
      <c r="F13" s="71">
        <v>263490</v>
      </c>
      <c r="G13" s="71">
        <v>263490</v>
      </c>
      <c r="H13" s="71">
        <v>208050</v>
      </c>
      <c r="I13" s="71">
        <v>55440</v>
      </c>
      <c r="J13" s="70"/>
    </row>
    <row r="14" spans="1:10" s="117" customFormat="1" ht="35.25" customHeight="1" thickBot="1">
      <c r="A14" s="98">
        <v>750</v>
      </c>
      <c r="B14" s="98"/>
      <c r="C14" s="102" t="s">
        <v>191</v>
      </c>
      <c r="D14" s="98"/>
      <c r="E14" s="99">
        <v>115709</v>
      </c>
      <c r="F14" s="99">
        <v>115709</v>
      </c>
      <c r="G14" s="99">
        <v>115709</v>
      </c>
      <c r="H14" s="99">
        <v>111058</v>
      </c>
      <c r="I14" s="99">
        <v>4651</v>
      </c>
      <c r="J14" s="99"/>
    </row>
    <row r="15" spans="1:10" s="49" customFormat="1" ht="34.5" customHeight="1" thickTop="1">
      <c r="A15" s="66"/>
      <c r="B15" s="66">
        <v>75011</v>
      </c>
      <c r="C15" s="66" t="s">
        <v>193</v>
      </c>
      <c r="D15" s="66">
        <v>2110</v>
      </c>
      <c r="E15" s="67">
        <v>104709</v>
      </c>
      <c r="F15" s="67">
        <v>104709</v>
      </c>
      <c r="G15" s="67">
        <v>104709</v>
      </c>
      <c r="H15" s="67">
        <v>104571</v>
      </c>
      <c r="I15" s="66">
        <v>138</v>
      </c>
      <c r="J15" s="66"/>
    </row>
    <row r="16" spans="1:10" s="49" customFormat="1" ht="34.5" customHeight="1">
      <c r="A16" s="70"/>
      <c r="B16" s="70">
        <v>75045</v>
      </c>
      <c r="C16" s="70" t="s">
        <v>194</v>
      </c>
      <c r="D16" s="70">
        <v>2110</v>
      </c>
      <c r="E16" s="71">
        <v>11000</v>
      </c>
      <c r="F16" s="71">
        <v>11000</v>
      </c>
      <c r="G16" s="71">
        <v>11000</v>
      </c>
      <c r="H16" s="71">
        <v>6487</v>
      </c>
      <c r="I16" s="71">
        <v>4513</v>
      </c>
      <c r="J16" s="70"/>
    </row>
    <row r="17" spans="1:10" s="117" customFormat="1" ht="60.75" customHeight="1" thickBot="1">
      <c r="A17" s="98">
        <v>754</v>
      </c>
      <c r="B17" s="98"/>
      <c r="C17" s="102" t="s">
        <v>183</v>
      </c>
      <c r="D17" s="98"/>
      <c r="E17" s="99">
        <v>2610900</v>
      </c>
      <c r="F17" s="99">
        <v>2610900</v>
      </c>
      <c r="G17" s="99">
        <v>2599900</v>
      </c>
      <c r="H17" s="99">
        <v>2147600</v>
      </c>
      <c r="I17" s="99">
        <v>452300</v>
      </c>
      <c r="J17" s="99">
        <v>11000</v>
      </c>
    </row>
    <row r="18" spans="1:10" s="49" customFormat="1" ht="34.5" customHeight="1" thickTop="1">
      <c r="A18" s="66"/>
      <c r="B18" s="66">
        <v>75411</v>
      </c>
      <c r="C18" s="119" t="s">
        <v>195</v>
      </c>
      <c r="D18" s="66">
        <v>2110</v>
      </c>
      <c r="E18" s="67">
        <v>2599900</v>
      </c>
      <c r="F18" s="67">
        <v>2599900</v>
      </c>
      <c r="G18" s="67">
        <v>2599900</v>
      </c>
      <c r="H18" s="245">
        <v>2147600</v>
      </c>
      <c r="I18" s="245">
        <v>452300</v>
      </c>
      <c r="J18" s="66"/>
    </row>
    <row r="19" spans="1:10" s="49" customFormat="1" ht="34.5" customHeight="1">
      <c r="A19" s="70"/>
      <c r="B19" s="70">
        <v>75411</v>
      </c>
      <c r="C19" s="120" t="s">
        <v>195</v>
      </c>
      <c r="D19" s="70">
        <v>6410</v>
      </c>
      <c r="E19" s="71">
        <v>11000</v>
      </c>
      <c r="F19" s="71">
        <v>11000</v>
      </c>
      <c r="G19" s="70"/>
      <c r="H19" s="70"/>
      <c r="I19" s="70"/>
      <c r="J19" s="71">
        <v>11000</v>
      </c>
    </row>
    <row r="20" spans="1:10" s="117" customFormat="1" ht="34.5" customHeight="1" thickBot="1">
      <c r="A20" s="98">
        <v>851</v>
      </c>
      <c r="B20" s="98"/>
      <c r="C20" s="102" t="s">
        <v>164</v>
      </c>
      <c r="D20" s="98"/>
      <c r="E20" s="99">
        <v>713500</v>
      </c>
      <c r="F20" s="99">
        <v>713500</v>
      </c>
      <c r="G20" s="99">
        <v>713500</v>
      </c>
      <c r="H20" s="98"/>
      <c r="I20" s="99">
        <v>713500</v>
      </c>
      <c r="J20" s="99"/>
    </row>
    <row r="21" spans="1:10" s="49" customFormat="1" ht="77.25" customHeight="1" thickTop="1">
      <c r="A21" s="66"/>
      <c r="B21" s="66">
        <v>85156</v>
      </c>
      <c r="C21" s="119" t="s">
        <v>185</v>
      </c>
      <c r="D21" s="66">
        <v>2110</v>
      </c>
      <c r="E21" s="67">
        <v>713500</v>
      </c>
      <c r="F21" s="67">
        <v>713500</v>
      </c>
      <c r="G21" s="67">
        <v>713500</v>
      </c>
      <c r="H21" s="66"/>
      <c r="I21" s="67">
        <v>713500</v>
      </c>
      <c r="J21" s="66"/>
    </row>
    <row r="22" spans="1:10" s="117" customFormat="1" ht="60.75" customHeight="1" thickBot="1">
      <c r="A22" s="98">
        <v>853</v>
      </c>
      <c r="B22" s="98"/>
      <c r="C22" s="102" t="s">
        <v>186</v>
      </c>
      <c r="D22" s="98"/>
      <c r="E22" s="99">
        <v>57000</v>
      </c>
      <c r="F22" s="99">
        <v>57000</v>
      </c>
      <c r="G22" s="99">
        <v>57000</v>
      </c>
      <c r="H22" s="99">
        <v>57000</v>
      </c>
      <c r="I22" s="99"/>
      <c r="J22" s="98"/>
    </row>
    <row r="23" spans="1:10" s="49" customFormat="1" ht="52.5" customHeight="1" thickTop="1">
      <c r="A23" s="68"/>
      <c r="B23" s="68">
        <v>85321</v>
      </c>
      <c r="C23" s="121" t="s">
        <v>196</v>
      </c>
      <c r="D23" s="68">
        <v>2110</v>
      </c>
      <c r="E23" s="69">
        <v>57000</v>
      </c>
      <c r="F23" s="69">
        <v>57000</v>
      </c>
      <c r="G23" s="69">
        <v>57000</v>
      </c>
      <c r="H23" s="69">
        <v>57000</v>
      </c>
      <c r="I23" s="69" t="s">
        <v>255</v>
      </c>
      <c r="J23" s="68"/>
    </row>
    <row r="24" spans="1:10" s="117" customFormat="1" ht="34.5" customHeight="1" thickBot="1">
      <c r="A24" s="105"/>
      <c r="B24" s="106" t="s">
        <v>74</v>
      </c>
      <c r="C24" s="106"/>
      <c r="D24" s="122"/>
      <c r="E24" s="107">
        <v>3864599</v>
      </c>
      <c r="F24" s="107">
        <f>SUM(F7,F9,F11,F14,F17,F20,F22)</f>
        <v>3864599</v>
      </c>
      <c r="G24" s="107">
        <f>SUM(G7,G9,G11,G14,G17,G20,G22)</f>
        <v>3853599</v>
      </c>
      <c r="H24" s="107">
        <f>SUM(SUM(H11,H14,H17,H22))</f>
        <v>2523708</v>
      </c>
      <c r="I24" s="107">
        <f>SUM(I7,I9,I11,I14,I17,I20,I22)</f>
        <v>1329891</v>
      </c>
      <c r="J24" s="107">
        <f>SUM(J11,J17)</f>
        <v>11000</v>
      </c>
    </row>
    <row r="25" ht="13.5" thickTop="1"/>
  </sheetData>
  <mergeCells count="10">
    <mergeCell ref="H4:I4"/>
    <mergeCell ref="J4:J5"/>
    <mergeCell ref="G3:J3"/>
    <mergeCell ref="A1:J1"/>
    <mergeCell ref="G4:G5"/>
    <mergeCell ref="E3:E5"/>
    <mergeCell ref="F3:F5"/>
    <mergeCell ref="A3:A5"/>
    <mergeCell ref="B3:B5"/>
    <mergeCell ref="D3:D5"/>
  </mergeCells>
  <printOptions horizontalCentered="1"/>
  <pageMargins left="0.5511811023622047" right="0.5511811023622047" top="1.39" bottom="0.3937007874015748" header="0.5118110236220472" footer="0.5118110236220472"/>
  <pageSetup horizontalDpi="600" verticalDpi="600" orientation="landscape" paperSize="9" scale="89" r:id="rId1"/>
  <headerFooter alignWithMargins="0">
    <oddHeader xml:space="preserve">&amp;RZałącznik nr 6
do uchwały nr XIV/89/2007
z dnia 27.12.2007 r. </oddHeader>
  </headerFooter>
  <rowBreaks count="1" manualBreakCount="1">
    <brk id="13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IV9"/>
  <sheetViews>
    <sheetView workbookViewId="0" topLeftCell="A1">
      <selection activeCell="K7" sqref="K7"/>
    </sheetView>
  </sheetViews>
  <sheetFormatPr defaultColWidth="9.00390625" defaultRowHeight="12.75"/>
  <cols>
    <col min="1" max="1" width="7.25390625" style="1" customWidth="1"/>
    <col min="2" max="2" width="10.375" style="1" customWidth="1"/>
    <col min="3" max="3" width="7.625" style="1" customWidth="1"/>
    <col min="4" max="4" width="14.25390625" style="1" customWidth="1"/>
    <col min="5" max="5" width="15.00390625" style="1" customWidth="1"/>
    <col min="6" max="6" width="16.25390625" style="1" customWidth="1"/>
    <col min="7" max="7" width="21.125" style="1" customWidth="1"/>
    <col min="8" max="8" width="17.625" style="0" customWidth="1"/>
    <col min="9" max="9" width="13.125" style="0" customWidth="1"/>
    <col min="75" max="16384" width="9.125" style="1" customWidth="1"/>
  </cols>
  <sheetData>
    <row r="1" spans="1:9" ht="45" customHeight="1">
      <c r="A1" s="304" t="s">
        <v>224</v>
      </c>
      <c r="B1" s="304"/>
      <c r="C1" s="304"/>
      <c r="D1" s="304"/>
      <c r="E1" s="304"/>
      <c r="F1" s="304"/>
      <c r="G1" s="304"/>
      <c r="H1" s="304"/>
      <c r="I1" s="304"/>
    </row>
    <row r="2" spans="1:6" ht="15.75">
      <c r="A2" s="12"/>
      <c r="B2" s="12"/>
      <c r="C2" s="12"/>
      <c r="D2" s="12"/>
      <c r="E2" s="12"/>
      <c r="F2" s="12"/>
    </row>
    <row r="3" spans="1:9" ht="13.5" customHeight="1">
      <c r="A3" s="5"/>
      <c r="B3" s="5"/>
      <c r="C3" s="5"/>
      <c r="D3" s="5"/>
      <c r="E3" s="5"/>
      <c r="F3" s="5"/>
      <c r="I3" s="32" t="s">
        <v>38</v>
      </c>
    </row>
    <row r="4" spans="1:9" ht="20.25" customHeight="1">
      <c r="A4" s="289" t="s">
        <v>2</v>
      </c>
      <c r="B4" s="308" t="s">
        <v>3</v>
      </c>
      <c r="C4" s="308" t="s">
        <v>76</v>
      </c>
      <c r="D4" s="290" t="s">
        <v>70</v>
      </c>
      <c r="E4" s="290" t="s">
        <v>83</v>
      </c>
      <c r="F4" s="290" t="s">
        <v>63</v>
      </c>
      <c r="G4" s="290"/>
      <c r="H4" s="290"/>
      <c r="I4" s="290"/>
    </row>
    <row r="5" spans="1:9" ht="18" customHeight="1">
      <c r="A5" s="289"/>
      <c r="B5" s="309"/>
      <c r="C5" s="309"/>
      <c r="D5" s="289"/>
      <c r="E5" s="290"/>
      <c r="F5" s="290" t="s">
        <v>68</v>
      </c>
      <c r="G5" s="290" t="s">
        <v>6</v>
      </c>
      <c r="H5" s="290"/>
      <c r="I5" s="290" t="s">
        <v>69</v>
      </c>
    </row>
    <row r="6" spans="1:9" ht="69" customHeight="1">
      <c r="A6" s="289"/>
      <c r="B6" s="310"/>
      <c r="C6" s="310"/>
      <c r="D6" s="289"/>
      <c r="E6" s="290"/>
      <c r="F6" s="290"/>
      <c r="G6" s="60" t="s">
        <v>225</v>
      </c>
      <c r="H6" s="60" t="s">
        <v>102</v>
      </c>
      <c r="I6" s="290"/>
    </row>
    <row r="7" spans="1:189" s="125" customFormat="1" ht="12.75" customHeight="1">
      <c r="A7" s="127">
        <v>1</v>
      </c>
      <c r="B7" s="127">
        <v>2</v>
      </c>
      <c r="C7" s="127">
        <v>3</v>
      </c>
      <c r="D7" s="127">
        <v>4</v>
      </c>
      <c r="E7" s="127">
        <v>5</v>
      </c>
      <c r="F7" s="127">
        <v>6</v>
      </c>
      <c r="G7" s="127">
        <v>7</v>
      </c>
      <c r="H7" s="127">
        <v>9</v>
      </c>
      <c r="I7" s="244">
        <v>10</v>
      </c>
      <c r="J7" s="242"/>
      <c r="K7" s="242"/>
      <c r="L7" s="242"/>
      <c r="M7" s="242"/>
      <c r="N7" s="242"/>
      <c r="O7" s="242"/>
      <c r="P7" s="242"/>
      <c r="Q7" s="242"/>
      <c r="R7" s="242"/>
      <c r="S7" s="242"/>
      <c r="T7" s="242"/>
      <c r="U7" s="242"/>
      <c r="V7" s="242"/>
      <c r="W7" s="242"/>
      <c r="X7" s="242"/>
      <c r="Y7" s="242"/>
      <c r="Z7" s="242"/>
      <c r="AA7" s="242"/>
      <c r="AB7" s="242"/>
      <c r="AC7" s="242"/>
      <c r="AD7" s="242"/>
      <c r="AE7" s="242"/>
      <c r="AF7" s="242"/>
      <c r="AG7" s="242"/>
      <c r="AH7" s="242"/>
      <c r="AI7" s="242"/>
      <c r="AJ7" s="242"/>
      <c r="AK7" s="242"/>
      <c r="AL7" s="242"/>
      <c r="AM7" s="242"/>
      <c r="AN7" s="242"/>
      <c r="AO7" s="242"/>
      <c r="AP7" s="242"/>
      <c r="AQ7" s="242"/>
      <c r="AR7" s="242"/>
      <c r="AS7" s="242"/>
      <c r="AT7" s="242"/>
      <c r="AU7" s="242"/>
      <c r="AV7" s="242"/>
      <c r="AW7" s="242"/>
      <c r="AX7" s="242"/>
      <c r="AY7" s="242"/>
      <c r="AZ7" s="242"/>
      <c r="BA7" s="242"/>
      <c r="BB7" s="242"/>
      <c r="BC7" s="242"/>
      <c r="BD7" s="242"/>
      <c r="BE7" s="242"/>
      <c r="BF7" s="242"/>
      <c r="BG7" s="242"/>
      <c r="BH7" s="242"/>
      <c r="BI7" s="242"/>
      <c r="BJ7" s="242"/>
      <c r="BK7" s="242"/>
      <c r="BL7" s="242"/>
      <c r="BM7" s="242"/>
      <c r="BN7" s="242"/>
      <c r="BO7" s="242"/>
      <c r="BP7" s="242"/>
      <c r="BQ7" s="242"/>
      <c r="BR7" s="242"/>
      <c r="BS7" s="242"/>
      <c r="BT7" s="242"/>
      <c r="BU7" s="242"/>
      <c r="BV7" s="242"/>
      <c r="BW7" s="243"/>
      <c r="BX7" s="243"/>
      <c r="BY7" s="243"/>
      <c r="BZ7" s="243"/>
      <c r="CA7" s="243"/>
      <c r="CB7" s="243"/>
      <c r="CC7" s="243"/>
      <c r="CD7" s="243"/>
      <c r="CE7" s="243"/>
      <c r="CF7" s="243"/>
      <c r="CG7" s="243"/>
      <c r="CH7" s="243"/>
      <c r="CI7" s="243"/>
      <c r="CJ7" s="243"/>
      <c r="CK7" s="243"/>
      <c r="CL7" s="243"/>
      <c r="CM7" s="243"/>
      <c r="CN7" s="243"/>
      <c r="CO7" s="243"/>
      <c r="CP7" s="243"/>
      <c r="CQ7" s="243"/>
      <c r="CR7" s="243"/>
      <c r="CS7" s="243"/>
      <c r="CT7" s="243"/>
      <c r="CU7" s="243"/>
      <c r="CV7" s="243"/>
      <c r="CW7" s="243"/>
      <c r="CX7" s="243"/>
      <c r="CY7" s="243"/>
      <c r="CZ7" s="243"/>
      <c r="DA7" s="243"/>
      <c r="DB7" s="243"/>
      <c r="DC7" s="243"/>
      <c r="DD7" s="243"/>
      <c r="DE7" s="243"/>
      <c r="DF7" s="243"/>
      <c r="DG7" s="243"/>
      <c r="DH7" s="243"/>
      <c r="DI7" s="243"/>
      <c r="DJ7" s="243"/>
      <c r="DK7" s="243"/>
      <c r="DL7" s="243"/>
      <c r="DM7" s="243"/>
      <c r="DN7" s="243"/>
      <c r="DO7" s="243"/>
      <c r="DP7" s="243"/>
      <c r="DQ7" s="243"/>
      <c r="DR7" s="243"/>
      <c r="DS7" s="243"/>
      <c r="DT7" s="243"/>
      <c r="DU7" s="243"/>
      <c r="DV7" s="243"/>
      <c r="DW7" s="243"/>
      <c r="DX7" s="243"/>
      <c r="DY7" s="243"/>
      <c r="DZ7" s="243"/>
      <c r="EA7" s="243"/>
      <c r="EB7" s="243"/>
      <c r="EC7" s="243"/>
      <c r="ED7" s="243"/>
      <c r="EE7" s="243"/>
      <c r="EF7" s="243"/>
      <c r="EG7" s="243"/>
      <c r="EH7" s="243"/>
      <c r="EI7" s="243"/>
      <c r="EJ7" s="243"/>
      <c r="EK7" s="243"/>
      <c r="EL7" s="243"/>
      <c r="EM7" s="243"/>
      <c r="EN7" s="243"/>
      <c r="EO7" s="243"/>
      <c r="EP7" s="243"/>
      <c r="EQ7" s="243"/>
      <c r="ER7" s="243"/>
      <c r="ES7" s="243"/>
      <c r="ET7" s="243"/>
      <c r="EU7" s="243"/>
      <c r="EV7" s="243"/>
      <c r="EW7" s="243"/>
      <c r="EX7" s="243"/>
      <c r="EY7" s="243"/>
      <c r="EZ7" s="243"/>
      <c r="FA7" s="243"/>
      <c r="FB7" s="243"/>
      <c r="FC7" s="243"/>
      <c r="FD7" s="243"/>
      <c r="FE7" s="243"/>
      <c r="FF7" s="243"/>
      <c r="FG7" s="243"/>
      <c r="FH7" s="243"/>
      <c r="FI7" s="243"/>
      <c r="FJ7" s="243"/>
      <c r="FK7" s="243"/>
      <c r="FL7" s="243"/>
      <c r="FM7" s="243"/>
      <c r="FN7" s="243"/>
      <c r="FO7" s="243"/>
      <c r="FP7" s="243"/>
      <c r="FQ7" s="243"/>
      <c r="FR7" s="243"/>
      <c r="FS7" s="243"/>
      <c r="FT7" s="243"/>
      <c r="FU7" s="243"/>
      <c r="FV7" s="243"/>
      <c r="FW7" s="243"/>
      <c r="FX7" s="243"/>
      <c r="FY7" s="243"/>
      <c r="FZ7" s="243"/>
      <c r="GA7" s="243"/>
      <c r="GB7" s="243"/>
      <c r="GC7" s="243"/>
      <c r="GD7" s="243"/>
      <c r="GE7" s="243"/>
      <c r="GF7" s="243"/>
      <c r="GG7" s="243"/>
    </row>
    <row r="8" spans="1:256" s="75" customFormat="1" ht="39.75" customHeight="1" thickBot="1">
      <c r="A8" s="122">
        <v>750</v>
      </c>
      <c r="B8" s="128">
        <v>75045</v>
      </c>
      <c r="C8" s="128">
        <v>2120</v>
      </c>
      <c r="D8" s="129">
        <v>9600</v>
      </c>
      <c r="E8" s="129">
        <v>9600</v>
      </c>
      <c r="F8" s="129">
        <v>9600</v>
      </c>
      <c r="G8" s="129">
        <v>7710</v>
      </c>
      <c r="H8" s="129">
        <v>1890</v>
      </c>
      <c r="I8" s="129"/>
      <c r="J8" s="241"/>
      <c r="K8" s="241"/>
      <c r="L8" s="241"/>
      <c r="M8" s="241"/>
      <c r="N8" s="241"/>
      <c r="O8" s="241"/>
      <c r="P8" s="241"/>
      <c r="Q8" s="241"/>
      <c r="R8" s="241"/>
      <c r="S8" s="241"/>
      <c r="T8" s="241"/>
      <c r="U8" s="241"/>
      <c r="V8" s="241"/>
      <c r="W8" s="241"/>
      <c r="X8" s="241"/>
      <c r="Y8" s="241"/>
      <c r="Z8" s="241"/>
      <c r="AA8" s="241"/>
      <c r="AB8" s="241"/>
      <c r="AC8" s="241"/>
      <c r="AD8" s="241"/>
      <c r="AE8" s="241"/>
      <c r="AF8" s="241"/>
      <c r="AG8" s="241"/>
      <c r="AH8" s="241"/>
      <c r="AI8" s="241"/>
      <c r="AJ8" s="241"/>
      <c r="AK8" s="241"/>
      <c r="AL8" s="241"/>
      <c r="AM8" s="241"/>
      <c r="AN8" s="241"/>
      <c r="AO8" s="241"/>
      <c r="AP8" s="241"/>
      <c r="AQ8" s="241"/>
      <c r="AR8" s="241"/>
      <c r="AS8" s="241"/>
      <c r="AT8" s="241"/>
      <c r="AU8" s="241"/>
      <c r="AV8" s="241"/>
      <c r="AW8" s="241"/>
      <c r="AX8" s="241"/>
      <c r="AY8" s="241"/>
      <c r="AZ8" s="241"/>
      <c r="BA8" s="241"/>
      <c r="BB8" s="241"/>
      <c r="BC8" s="241"/>
      <c r="BD8" s="241"/>
      <c r="BE8" s="241"/>
      <c r="BF8" s="241"/>
      <c r="BG8" s="241"/>
      <c r="BH8" s="241"/>
      <c r="BI8" s="241"/>
      <c r="BJ8" s="241"/>
      <c r="BK8" s="241"/>
      <c r="BL8" s="241"/>
      <c r="BM8" s="241"/>
      <c r="BN8" s="241"/>
      <c r="BO8" s="241"/>
      <c r="BP8" s="241"/>
      <c r="BQ8" s="241"/>
      <c r="BR8" s="241"/>
      <c r="BS8" s="241"/>
      <c r="BT8" s="241"/>
      <c r="BU8" s="241"/>
      <c r="BV8" s="241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  <c r="IV8" s="5"/>
    </row>
    <row r="9" spans="1:256" s="74" customFormat="1" ht="39.75" customHeight="1" thickBot="1" thickTop="1">
      <c r="A9" s="132"/>
      <c r="B9" s="135" t="s">
        <v>74</v>
      </c>
      <c r="C9" s="133"/>
      <c r="D9" s="56">
        <f>SUM(D8:D8)</f>
        <v>9600</v>
      </c>
      <c r="E9" s="56">
        <f>SUM(E8:E8)</f>
        <v>9600</v>
      </c>
      <c r="F9" s="56">
        <f>SUM(F8:F8)</f>
        <v>9600</v>
      </c>
      <c r="G9" s="56">
        <v>7710</v>
      </c>
      <c r="H9" s="56">
        <f>SUM(H8:H8)</f>
        <v>1890</v>
      </c>
      <c r="I9" s="52"/>
      <c r="J9" s="241"/>
      <c r="K9" s="241"/>
      <c r="L9" s="241"/>
      <c r="M9" s="241"/>
      <c r="N9" s="241"/>
      <c r="O9" s="241"/>
      <c r="P9" s="241"/>
      <c r="Q9" s="241"/>
      <c r="R9" s="241"/>
      <c r="S9" s="241"/>
      <c r="T9" s="241"/>
      <c r="U9" s="241"/>
      <c r="V9" s="241"/>
      <c r="W9" s="241"/>
      <c r="X9" s="241"/>
      <c r="Y9" s="241"/>
      <c r="Z9" s="241"/>
      <c r="AA9" s="241"/>
      <c r="AB9" s="241"/>
      <c r="AC9" s="241"/>
      <c r="AD9" s="241"/>
      <c r="AE9" s="241"/>
      <c r="AF9" s="241"/>
      <c r="AG9" s="241"/>
      <c r="AH9" s="241"/>
      <c r="AI9" s="241"/>
      <c r="AJ9" s="241"/>
      <c r="AK9" s="241"/>
      <c r="AL9" s="241"/>
      <c r="AM9" s="241"/>
      <c r="AN9" s="241"/>
      <c r="AO9" s="241"/>
      <c r="AP9" s="241"/>
      <c r="AQ9" s="241"/>
      <c r="AR9" s="241"/>
      <c r="AS9" s="241"/>
      <c r="AT9" s="241"/>
      <c r="AU9" s="241"/>
      <c r="AV9" s="241"/>
      <c r="AW9" s="241"/>
      <c r="AX9" s="241"/>
      <c r="AY9" s="241"/>
      <c r="AZ9" s="241"/>
      <c r="BA9" s="241"/>
      <c r="BB9" s="241"/>
      <c r="BC9" s="241"/>
      <c r="BD9" s="241"/>
      <c r="BE9" s="241"/>
      <c r="BF9" s="241"/>
      <c r="BG9" s="241"/>
      <c r="BH9" s="241"/>
      <c r="BI9" s="241"/>
      <c r="BJ9" s="241"/>
      <c r="BK9" s="241"/>
      <c r="BL9" s="241"/>
      <c r="BM9" s="241"/>
      <c r="BN9" s="241"/>
      <c r="BO9" s="241"/>
      <c r="BP9" s="241"/>
      <c r="BQ9" s="241"/>
      <c r="BR9" s="241"/>
      <c r="BS9" s="241"/>
      <c r="BT9" s="241"/>
      <c r="BU9" s="241"/>
      <c r="BV9" s="241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</row>
    <row r="10" ht="13.5" thickTop="1"/>
  </sheetData>
  <mergeCells count="10">
    <mergeCell ref="C4:C6"/>
    <mergeCell ref="D4:D6"/>
    <mergeCell ref="A1:I1"/>
    <mergeCell ref="E4:E6"/>
    <mergeCell ref="F4:I4"/>
    <mergeCell ref="F5:F6"/>
    <mergeCell ref="G5:H5"/>
    <mergeCell ref="I5:I6"/>
    <mergeCell ref="A4:A6"/>
    <mergeCell ref="B4:B6"/>
  </mergeCells>
  <printOptions horizontalCentered="1"/>
  <pageMargins left="0.5905511811023623" right="0.5905511811023623" top="1.08" bottom="0.3937007874015748" header="0.5118110236220472" footer="0.5118110236220472"/>
  <pageSetup horizontalDpi="600" verticalDpi="600" orientation="landscape" paperSize="9" scale="90" r:id="rId1"/>
  <headerFooter alignWithMargins="0">
    <oddHeader xml:space="preserve">&amp;RZałącznik nr 7 
    do uchwały  nr XIV/89/2007
z dnia 27.12.2007 r. </oddHeader>
  </headerFooter>
  <colBreaks count="1" manualBreakCount="1">
    <brk id="9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BY53"/>
  <sheetViews>
    <sheetView workbookViewId="0" topLeftCell="C1">
      <selection activeCell="F21" sqref="F21:H21"/>
    </sheetView>
  </sheetViews>
  <sheetFormatPr defaultColWidth="9.00390625" defaultRowHeight="12.75"/>
  <cols>
    <col min="1" max="1" width="6.125" style="8" customWidth="1"/>
    <col min="2" max="2" width="8.75390625" style="8" customWidth="1"/>
    <col min="3" max="3" width="77.75390625" style="8" customWidth="1"/>
    <col min="4" max="4" width="7.375" style="8" customWidth="1"/>
    <col min="5" max="5" width="14.25390625" style="8" customWidth="1"/>
    <col min="6" max="6" width="12.25390625" style="8" customWidth="1"/>
    <col min="7" max="7" width="12.125" style="8" customWidth="1"/>
    <col min="8" max="8" width="12.125" style="117" customWidth="1"/>
    <col min="9" max="9" width="29.25390625" style="117" customWidth="1"/>
    <col min="10" max="77" width="9.125" style="117" customWidth="1"/>
    <col min="78" max="16384" width="9.125" style="8" customWidth="1"/>
  </cols>
  <sheetData>
    <row r="1" spans="1:8" ht="51.75" customHeight="1">
      <c r="A1" s="304" t="s">
        <v>226</v>
      </c>
      <c r="B1" s="304"/>
      <c r="C1" s="304"/>
      <c r="D1" s="304"/>
      <c r="E1" s="304"/>
      <c r="F1" s="304"/>
      <c r="G1" s="304"/>
      <c r="H1" s="304"/>
    </row>
    <row r="2" ht="6" customHeight="1"/>
    <row r="3" ht="1.5" customHeight="1"/>
    <row r="4" spans="1:77" ht="20.25" customHeight="1">
      <c r="A4" s="311" t="s">
        <v>2</v>
      </c>
      <c r="B4" s="312" t="s">
        <v>3</v>
      </c>
      <c r="C4" s="192"/>
      <c r="D4" s="315" t="s">
        <v>76</v>
      </c>
      <c r="E4" s="316" t="s">
        <v>70</v>
      </c>
      <c r="F4" s="316" t="s">
        <v>83</v>
      </c>
      <c r="G4" s="316" t="s">
        <v>63</v>
      </c>
      <c r="H4" s="316"/>
      <c r="BV4" s="8"/>
      <c r="BW4" s="8"/>
      <c r="BX4" s="8"/>
      <c r="BY4" s="8"/>
    </row>
    <row r="5" spans="1:77" ht="18" customHeight="1">
      <c r="A5" s="311"/>
      <c r="B5" s="313"/>
      <c r="C5" s="193"/>
      <c r="D5" s="313"/>
      <c r="E5" s="311"/>
      <c r="F5" s="316"/>
      <c r="G5" s="316" t="s">
        <v>68</v>
      </c>
      <c r="H5" s="196"/>
      <c r="BV5" s="8"/>
      <c r="BW5" s="8"/>
      <c r="BX5" s="8"/>
      <c r="BY5" s="8"/>
    </row>
    <row r="6" spans="1:77" ht="22.5" customHeight="1">
      <c r="A6" s="311"/>
      <c r="B6" s="314"/>
      <c r="C6" s="194" t="s">
        <v>5</v>
      </c>
      <c r="D6" s="314"/>
      <c r="E6" s="311"/>
      <c r="F6" s="316"/>
      <c r="G6" s="317"/>
      <c r="H6" s="198" t="s">
        <v>67</v>
      </c>
      <c r="BV6" s="8"/>
      <c r="BW6" s="8"/>
      <c r="BX6" s="8"/>
      <c r="BY6" s="8"/>
    </row>
    <row r="7" spans="1:73" s="125" customFormat="1" ht="13.5" customHeight="1" thickBot="1">
      <c r="A7" s="126">
        <v>1</v>
      </c>
      <c r="B7" s="126">
        <v>2</v>
      </c>
      <c r="C7" s="126"/>
      <c r="D7" s="126">
        <v>3</v>
      </c>
      <c r="E7" s="126">
        <v>4</v>
      </c>
      <c r="F7" s="126">
        <v>5</v>
      </c>
      <c r="G7" s="126">
        <v>6</v>
      </c>
      <c r="H7" s="197">
        <v>9</v>
      </c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124"/>
      <c r="W7" s="124"/>
      <c r="X7" s="124"/>
      <c r="Y7" s="124"/>
      <c r="Z7" s="124"/>
      <c r="AA7" s="124"/>
      <c r="AB7" s="124"/>
      <c r="AC7" s="124"/>
      <c r="AD7" s="124"/>
      <c r="AE7" s="124"/>
      <c r="AF7" s="124"/>
      <c r="AG7" s="124"/>
      <c r="AH7" s="124"/>
      <c r="AI7" s="124"/>
      <c r="AJ7" s="124"/>
      <c r="AK7" s="124"/>
      <c r="AL7" s="124"/>
      <c r="AM7" s="124"/>
      <c r="AN7" s="124"/>
      <c r="AO7" s="124"/>
      <c r="AP7" s="124"/>
      <c r="AQ7" s="124"/>
      <c r="AR7" s="124"/>
      <c r="AS7" s="124"/>
      <c r="AT7" s="124"/>
      <c r="AU7" s="124"/>
      <c r="AV7" s="124"/>
      <c r="AW7" s="124"/>
      <c r="AX7" s="124"/>
      <c r="AY7" s="124"/>
      <c r="AZ7" s="124"/>
      <c r="BA7" s="124"/>
      <c r="BB7" s="124"/>
      <c r="BC7" s="124"/>
      <c r="BD7" s="124"/>
      <c r="BE7" s="124"/>
      <c r="BF7" s="124"/>
      <c r="BG7" s="124"/>
      <c r="BH7" s="124"/>
      <c r="BI7" s="124"/>
      <c r="BJ7" s="124"/>
      <c r="BK7" s="124"/>
      <c r="BL7" s="124"/>
      <c r="BM7" s="124"/>
      <c r="BN7" s="124"/>
      <c r="BO7" s="124"/>
      <c r="BP7" s="124"/>
      <c r="BQ7" s="124"/>
      <c r="BR7" s="124"/>
      <c r="BS7" s="124"/>
      <c r="BT7" s="124"/>
      <c r="BU7" s="124"/>
    </row>
    <row r="8" spans="1:77" ht="28.5" customHeight="1" thickBot="1">
      <c r="A8" s="186"/>
      <c r="B8" s="187"/>
      <c r="C8" s="188" t="s">
        <v>123</v>
      </c>
      <c r="D8" s="187"/>
      <c r="E8" s="187"/>
      <c r="F8" s="187"/>
      <c r="G8" s="187"/>
      <c r="H8" s="189"/>
      <c r="BV8" s="8"/>
      <c r="BW8" s="8"/>
      <c r="BX8" s="8"/>
      <c r="BY8" s="8"/>
    </row>
    <row r="9" spans="1:77" ht="30" customHeight="1" thickBot="1">
      <c r="A9" s="95">
        <v>852</v>
      </c>
      <c r="B9" s="95"/>
      <c r="C9" s="95" t="s">
        <v>198</v>
      </c>
      <c r="D9" s="137"/>
      <c r="E9" s="136">
        <f>SUM(E10,E23)</f>
        <v>912993</v>
      </c>
      <c r="F9" s="137"/>
      <c r="G9" s="137"/>
      <c r="H9" s="137"/>
      <c r="BV9" s="8"/>
      <c r="BW9" s="8"/>
      <c r="BX9" s="8"/>
      <c r="BY9" s="8"/>
    </row>
    <row r="10" spans="1:77" ht="30" customHeight="1" thickTop="1">
      <c r="A10" s="138"/>
      <c r="B10" s="138">
        <v>85201</v>
      </c>
      <c r="C10" s="139" t="s">
        <v>199</v>
      </c>
      <c r="D10" s="140"/>
      <c r="E10" s="141">
        <f>SUM(E11,E13)</f>
        <v>840000</v>
      </c>
      <c r="F10" s="109"/>
      <c r="G10" s="109"/>
      <c r="H10" s="109"/>
      <c r="BV10" s="8"/>
      <c r="BW10" s="8"/>
      <c r="BX10" s="8"/>
      <c r="BY10" s="8"/>
    </row>
    <row r="11" spans="1:77" ht="50.25" customHeight="1">
      <c r="A11" s="142"/>
      <c r="B11" s="142"/>
      <c r="C11" s="104" t="s">
        <v>105</v>
      </c>
      <c r="D11" s="103">
        <v>2310</v>
      </c>
      <c r="E11" s="54">
        <f>SUM(SUM(E12:E12))</f>
        <v>72000</v>
      </c>
      <c r="F11" s="103"/>
      <c r="G11" s="103"/>
      <c r="H11" s="103"/>
      <c r="BV11" s="8"/>
      <c r="BW11" s="8"/>
      <c r="BX11" s="8"/>
      <c r="BY11" s="8"/>
    </row>
    <row r="12" spans="1:77" ht="30" customHeight="1">
      <c r="A12" s="144"/>
      <c r="B12" s="144"/>
      <c r="C12" s="144" t="s">
        <v>111</v>
      </c>
      <c r="D12" s="144"/>
      <c r="E12" s="53">
        <v>72000</v>
      </c>
      <c r="F12" s="144"/>
      <c r="G12" s="144"/>
      <c r="H12" s="144"/>
      <c r="BV12" s="8"/>
      <c r="BW12" s="8"/>
      <c r="BX12" s="8"/>
      <c r="BY12" s="8"/>
    </row>
    <row r="13" spans="1:77" ht="50.25" customHeight="1">
      <c r="A13" s="158"/>
      <c r="B13" s="158"/>
      <c r="C13" s="159" t="s">
        <v>106</v>
      </c>
      <c r="D13" s="130">
        <v>2320</v>
      </c>
      <c r="E13" s="160">
        <v>768000</v>
      </c>
      <c r="F13" s="130"/>
      <c r="G13" s="130"/>
      <c r="H13" s="130"/>
      <c r="BV13" s="8"/>
      <c r="BW13" s="8"/>
      <c r="BX13" s="8"/>
      <c r="BY13" s="8"/>
    </row>
    <row r="14" spans="1:77" ht="30" customHeight="1">
      <c r="A14" s="144"/>
      <c r="B14" s="53"/>
      <c r="C14" s="144" t="s">
        <v>117</v>
      </c>
      <c r="D14" s="144"/>
      <c r="E14" s="53">
        <v>72000</v>
      </c>
      <c r="F14" s="144"/>
      <c r="G14" s="144"/>
      <c r="H14" s="144"/>
      <c r="I14" s="190"/>
      <c r="BV14" s="8"/>
      <c r="BW14" s="8"/>
      <c r="BX14" s="8"/>
      <c r="BY14" s="8"/>
    </row>
    <row r="15" spans="1:77" ht="30" customHeight="1">
      <c r="A15" s="103"/>
      <c r="B15" s="103"/>
      <c r="C15" s="103" t="s">
        <v>113</v>
      </c>
      <c r="D15" s="103"/>
      <c r="E15" s="54">
        <v>144000</v>
      </c>
      <c r="F15" s="103"/>
      <c r="G15" s="103"/>
      <c r="H15" s="103"/>
      <c r="BV15" s="8"/>
      <c r="BW15" s="8"/>
      <c r="BX15" s="8"/>
      <c r="BY15" s="8"/>
    </row>
    <row r="16" spans="1:77" ht="30" customHeight="1">
      <c r="A16" s="144"/>
      <c r="B16" s="144"/>
      <c r="C16" s="144" t="s">
        <v>114</v>
      </c>
      <c r="D16" s="144"/>
      <c r="E16" s="53">
        <v>48000</v>
      </c>
      <c r="F16" s="144"/>
      <c r="G16" s="144"/>
      <c r="H16" s="144"/>
      <c r="BV16" s="8"/>
      <c r="BW16" s="8"/>
      <c r="BX16" s="8"/>
      <c r="BY16" s="8"/>
    </row>
    <row r="17" spans="1:77" ht="30" customHeight="1">
      <c r="A17" s="144"/>
      <c r="B17" s="144"/>
      <c r="C17" s="144" t="s">
        <v>115</v>
      </c>
      <c r="D17" s="144"/>
      <c r="E17" s="53">
        <v>120000</v>
      </c>
      <c r="F17" s="144"/>
      <c r="G17" s="144"/>
      <c r="H17" s="144"/>
      <c r="BV17" s="8"/>
      <c r="BW17" s="8"/>
      <c r="BX17" s="8"/>
      <c r="BY17" s="8"/>
    </row>
    <row r="18" spans="1:77" ht="30" customHeight="1">
      <c r="A18" s="144"/>
      <c r="B18" s="144"/>
      <c r="C18" s="144" t="s">
        <v>116</v>
      </c>
      <c r="D18" s="144"/>
      <c r="E18" s="53">
        <v>96000</v>
      </c>
      <c r="F18" s="144"/>
      <c r="G18" s="144"/>
      <c r="H18" s="144"/>
      <c r="BV18" s="8"/>
      <c r="BW18" s="8"/>
      <c r="BX18" s="8"/>
      <c r="BY18" s="8"/>
    </row>
    <row r="19" spans="1:77" ht="30" customHeight="1">
      <c r="A19" s="144"/>
      <c r="B19" s="144"/>
      <c r="C19" s="144" t="s">
        <v>233</v>
      </c>
      <c r="D19" s="144"/>
      <c r="E19" s="53">
        <v>168000</v>
      </c>
      <c r="F19" s="103"/>
      <c r="G19" s="103"/>
      <c r="H19" s="103"/>
      <c r="BV19" s="8"/>
      <c r="BW19" s="8"/>
      <c r="BX19" s="8"/>
      <c r="BY19" s="8"/>
    </row>
    <row r="20" spans="1:77" ht="30" customHeight="1">
      <c r="A20" s="144"/>
      <c r="B20" s="144"/>
      <c r="C20" s="144" t="s">
        <v>118</v>
      </c>
      <c r="D20" s="144"/>
      <c r="E20" s="53">
        <v>48000</v>
      </c>
      <c r="F20" s="144"/>
      <c r="G20" s="144"/>
      <c r="H20" s="144"/>
      <c r="BV20" s="8"/>
      <c r="BW20" s="8"/>
      <c r="BX20" s="8"/>
      <c r="BY20" s="8"/>
    </row>
    <row r="21" spans="1:77" ht="30" customHeight="1">
      <c r="A21" s="144"/>
      <c r="B21" s="144"/>
      <c r="C21" s="144" t="s">
        <v>235</v>
      </c>
      <c r="D21" s="144"/>
      <c r="E21" s="53">
        <v>24000</v>
      </c>
      <c r="F21" s="144"/>
      <c r="G21" s="144"/>
      <c r="H21" s="144"/>
      <c r="BV21" s="8"/>
      <c r="BW21" s="8"/>
      <c r="BX21" s="8"/>
      <c r="BY21" s="8"/>
    </row>
    <row r="22" spans="1:77" ht="30" customHeight="1">
      <c r="A22" s="103"/>
      <c r="B22" s="103"/>
      <c r="C22" s="103" t="s">
        <v>234</v>
      </c>
      <c r="D22" s="103"/>
      <c r="E22" s="54">
        <v>48000</v>
      </c>
      <c r="F22" s="103"/>
      <c r="G22" s="103"/>
      <c r="H22" s="103"/>
      <c r="BV22" s="8"/>
      <c r="BW22" s="8"/>
      <c r="BX22" s="8"/>
      <c r="BY22" s="8"/>
    </row>
    <row r="23" spans="1:77" ht="30" customHeight="1">
      <c r="A23" s="131"/>
      <c r="B23" s="145">
        <v>85204</v>
      </c>
      <c r="C23" s="131" t="s">
        <v>200</v>
      </c>
      <c r="D23" s="131"/>
      <c r="E23" s="146">
        <f>SUM(SUM(E24,E26))</f>
        <v>72993</v>
      </c>
      <c r="F23" s="144"/>
      <c r="G23" s="144"/>
      <c r="H23" s="144"/>
      <c r="BV23" s="8"/>
      <c r="BW23" s="8"/>
      <c r="BX23" s="8"/>
      <c r="BY23" s="8"/>
    </row>
    <row r="24" spans="1:77" ht="50.25" customHeight="1">
      <c r="A24" s="131"/>
      <c r="B24" s="131"/>
      <c r="C24" s="149" t="s">
        <v>105</v>
      </c>
      <c r="D24" s="144">
        <v>2310</v>
      </c>
      <c r="E24" s="53">
        <f>SUM(E25)</f>
        <v>19764</v>
      </c>
      <c r="F24" s="144"/>
      <c r="G24" s="144"/>
      <c r="H24" s="144"/>
      <c r="BV24" s="8"/>
      <c r="BW24" s="8"/>
      <c r="BX24" s="8"/>
      <c r="BY24" s="8"/>
    </row>
    <row r="25" spans="1:77" ht="30" customHeight="1">
      <c r="A25" s="103"/>
      <c r="B25" s="103"/>
      <c r="C25" s="144" t="s">
        <v>119</v>
      </c>
      <c r="D25" s="103"/>
      <c r="E25" s="54">
        <v>19764</v>
      </c>
      <c r="F25" s="103"/>
      <c r="G25" s="103"/>
      <c r="H25" s="103"/>
      <c r="BV25" s="8"/>
      <c r="BW25" s="8"/>
      <c r="BX25" s="8"/>
      <c r="BY25" s="8"/>
    </row>
    <row r="26" spans="1:77" ht="50.25" customHeight="1">
      <c r="A26" s="131"/>
      <c r="B26" s="131"/>
      <c r="C26" s="149" t="s">
        <v>106</v>
      </c>
      <c r="D26" s="144">
        <v>232</v>
      </c>
      <c r="E26" s="53">
        <v>53229</v>
      </c>
      <c r="F26" s="144"/>
      <c r="G26" s="144"/>
      <c r="H26" s="144"/>
      <c r="BV26" s="8"/>
      <c r="BW26" s="8"/>
      <c r="BX26" s="8"/>
      <c r="BY26" s="8"/>
    </row>
    <row r="27" spans="1:77" ht="50.25" customHeight="1">
      <c r="A27" s="142"/>
      <c r="B27" s="142"/>
      <c r="C27" s="149" t="s">
        <v>237</v>
      </c>
      <c r="D27" s="144"/>
      <c r="E27" s="53">
        <v>10050</v>
      </c>
      <c r="F27" s="144"/>
      <c r="G27" s="144"/>
      <c r="H27" s="144"/>
      <c r="BV27" s="8"/>
      <c r="BW27" s="8"/>
      <c r="BX27" s="8"/>
      <c r="BY27" s="8"/>
    </row>
    <row r="28" spans="1:77" ht="30" customHeight="1">
      <c r="A28" s="103"/>
      <c r="B28" s="103"/>
      <c r="C28" s="144" t="s">
        <v>197</v>
      </c>
      <c r="D28" s="144"/>
      <c r="E28" s="53">
        <v>7906</v>
      </c>
      <c r="F28" s="103"/>
      <c r="G28" s="103"/>
      <c r="H28" s="103"/>
      <c r="BV28" s="8"/>
      <c r="BW28" s="8"/>
      <c r="BX28" s="8"/>
      <c r="BY28" s="8"/>
    </row>
    <row r="29" spans="1:77" ht="30" customHeight="1" thickBot="1">
      <c r="A29" s="128"/>
      <c r="B29" s="128"/>
      <c r="C29" s="130" t="s">
        <v>114</v>
      </c>
      <c r="D29" s="128"/>
      <c r="E29" s="129">
        <v>35573</v>
      </c>
      <c r="F29" s="128"/>
      <c r="G29" s="128"/>
      <c r="H29" s="128"/>
      <c r="BV29" s="8"/>
      <c r="BW29" s="8"/>
      <c r="BX29" s="8"/>
      <c r="BY29" s="8"/>
    </row>
    <row r="30" spans="1:77" ht="36" customHeight="1" thickTop="1">
      <c r="A30" s="142"/>
      <c r="B30" s="142"/>
      <c r="C30" s="131" t="s">
        <v>124</v>
      </c>
      <c r="D30" s="142"/>
      <c r="E30" s="148">
        <f>SUM(E10,,E23,)</f>
        <v>912993</v>
      </c>
      <c r="F30" s="103"/>
      <c r="G30" s="103"/>
      <c r="H30" s="103"/>
      <c r="BV30" s="8"/>
      <c r="BW30" s="8"/>
      <c r="BX30" s="8"/>
      <c r="BY30" s="8"/>
    </row>
    <row r="31" spans="1:73" s="108" customFormat="1" ht="36" customHeight="1" thickBot="1">
      <c r="A31" s="199"/>
      <c r="B31" s="199"/>
      <c r="C31" s="199"/>
      <c r="D31" s="199"/>
      <c r="E31" s="200"/>
      <c r="F31" s="201"/>
      <c r="G31" s="201"/>
      <c r="H31" s="201"/>
      <c r="I31" s="195"/>
      <c r="J31" s="195"/>
      <c r="K31" s="195"/>
      <c r="L31" s="195"/>
      <c r="M31" s="195"/>
      <c r="N31" s="195"/>
      <c r="O31" s="195"/>
      <c r="P31" s="195"/>
      <c r="Q31" s="195"/>
      <c r="R31" s="195"/>
      <c r="S31" s="195"/>
      <c r="T31" s="195"/>
      <c r="U31" s="195"/>
      <c r="V31" s="195"/>
      <c r="W31" s="195"/>
      <c r="X31" s="195"/>
      <c r="Y31" s="195"/>
      <c r="Z31" s="195"/>
      <c r="AA31" s="195"/>
      <c r="AB31" s="195"/>
      <c r="AC31" s="195"/>
      <c r="AD31" s="195"/>
      <c r="AE31" s="195"/>
      <c r="AF31" s="195"/>
      <c r="AG31" s="195"/>
      <c r="AH31" s="195"/>
      <c r="AI31" s="195"/>
      <c r="AJ31" s="195"/>
      <c r="AK31" s="195"/>
      <c r="AL31" s="195"/>
      <c r="AM31" s="195"/>
      <c r="AN31" s="195"/>
      <c r="AO31" s="195"/>
      <c r="AP31" s="195"/>
      <c r="AQ31" s="195"/>
      <c r="AR31" s="195"/>
      <c r="AS31" s="195"/>
      <c r="AT31" s="195"/>
      <c r="AU31" s="195"/>
      <c r="AV31" s="195"/>
      <c r="AW31" s="195"/>
      <c r="AX31" s="195"/>
      <c r="AY31" s="195"/>
      <c r="AZ31" s="195"/>
      <c r="BA31" s="195"/>
      <c r="BB31" s="195"/>
      <c r="BC31" s="195"/>
      <c r="BD31" s="195"/>
      <c r="BE31" s="195"/>
      <c r="BF31" s="195"/>
      <c r="BG31" s="195"/>
      <c r="BH31" s="195"/>
      <c r="BI31" s="195"/>
      <c r="BJ31" s="195"/>
      <c r="BK31" s="195"/>
      <c r="BL31" s="195"/>
      <c r="BM31" s="195"/>
      <c r="BN31" s="195"/>
      <c r="BO31" s="195"/>
      <c r="BP31" s="195"/>
      <c r="BQ31" s="195"/>
      <c r="BR31" s="195"/>
      <c r="BS31" s="195"/>
      <c r="BT31" s="195"/>
      <c r="BU31" s="195"/>
    </row>
    <row r="32" spans="1:77" ht="36" customHeight="1" thickBot="1">
      <c r="A32" s="202"/>
      <c r="B32" s="203"/>
      <c r="C32" s="188" t="s">
        <v>121</v>
      </c>
      <c r="D32" s="203"/>
      <c r="E32" s="204"/>
      <c r="F32" s="203"/>
      <c r="G32" s="203"/>
      <c r="H32" s="205"/>
      <c r="BV32" s="8"/>
      <c r="BW32" s="8"/>
      <c r="BX32" s="8"/>
      <c r="BY32" s="8"/>
    </row>
    <row r="33" spans="1:77" ht="30" customHeight="1" thickBot="1">
      <c r="A33" s="95">
        <v>600</v>
      </c>
      <c r="B33" s="55"/>
      <c r="C33" s="55" t="s">
        <v>201</v>
      </c>
      <c r="D33" s="55"/>
      <c r="E33" s="56"/>
      <c r="F33" s="56">
        <f aca="true" t="shared" si="0" ref="F33:H34">SUM(F34)</f>
        <v>260000</v>
      </c>
      <c r="G33" s="56">
        <f t="shared" si="0"/>
        <v>260000</v>
      </c>
      <c r="H33" s="56">
        <f t="shared" si="0"/>
        <v>260000</v>
      </c>
      <c r="BV33" s="8"/>
      <c r="BW33" s="8"/>
      <c r="BX33" s="8"/>
      <c r="BY33" s="8"/>
    </row>
    <row r="34" spans="1:77" ht="30" customHeight="1" thickTop="1">
      <c r="A34" s="103"/>
      <c r="B34" s="147">
        <v>60014</v>
      </c>
      <c r="C34" s="142" t="s">
        <v>202</v>
      </c>
      <c r="D34" s="142"/>
      <c r="E34" s="148"/>
      <c r="F34" s="148">
        <f t="shared" si="0"/>
        <v>260000</v>
      </c>
      <c r="G34" s="148">
        <f t="shared" si="0"/>
        <v>260000</v>
      </c>
      <c r="H34" s="148">
        <f t="shared" si="0"/>
        <v>260000</v>
      </c>
      <c r="BV34" s="8"/>
      <c r="BW34" s="8"/>
      <c r="BX34" s="8"/>
      <c r="BY34" s="8"/>
    </row>
    <row r="35" spans="1:77" ht="72.75" customHeight="1">
      <c r="A35" s="131"/>
      <c r="B35" s="145"/>
      <c r="C35" s="149" t="s">
        <v>204</v>
      </c>
      <c r="D35" s="144">
        <v>2310</v>
      </c>
      <c r="E35" s="146"/>
      <c r="F35" s="53">
        <f>SUM(F36,F37)</f>
        <v>260000</v>
      </c>
      <c r="G35" s="53">
        <f>SUM(F36,F37)</f>
        <v>260000</v>
      </c>
      <c r="H35" s="53">
        <f>SUM(H36,H37)</f>
        <v>260000</v>
      </c>
      <c r="BV35" s="8"/>
      <c r="BW35" s="8"/>
      <c r="BX35" s="8"/>
      <c r="BY35" s="8"/>
    </row>
    <row r="36" spans="1:77" ht="30" customHeight="1">
      <c r="A36" s="103"/>
      <c r="B36" s="150"/>
      <c r="C36" s="103" t="s">
        <v>203</v>
      </c>
      <c r="D36" s="103"/>
      <c r="E36" s="54"/>
      <c r="F36" s="54">
        <v>180000</v>
      </c>
      <c r="G36" s="54">
        <v>180000</v>
      </c>
      <c r="H36" s="54">
        <v>180000</v>
      </c>
      <c r="BV36" s="8"/>
      <c r="BW36" s="8"/>
      <c r="BX36" s="8"/>
      <c r="BY36" s="8"/>
    </row>
    <row r="37" spans="1:77" ht="30" customHeight="1">
      <c r="A37" s="144"/>
      <c r="B37" s="151"/>
      <c r="C37" s="144" t="s">
        <v>122</v>
      </c>
      <c r="D37" s="144"/>
      <c r="E37" s="53"/>
      <c r="F37" s="53">
        <v>80000</v>
      </c>
      <c r="G37" s="53">
        <v>80000</v>
      </c>
      <c r="H37" s="53">
        <v>80000</v>
      </c>
      <c r="BV37" s="8"/>
      <c r="BW37" s="8"/>
      <c r="BX37" s="8"/>
      <c r="BY37" s="8"/>
    </row>
    <row r="38" spans="1:77" ht="30" customHeight="1" thickBot="1">
      <c r="A38" s="93">
        <v>852</v>
      </c>
      <c r="B38" s="152"/>
      <c r="C38" s="93" t="s">
        <v>198</v>
      </c>
      <c r="D38" s="122"/>
      <c r="E38" s="107"/>
      <c r="F38" s="153">
        <f>SUM(F39,F44)</f>
        <v>63475</v>
      </c>
      <c r="G38" s="153">
        <f>SUM(G39,G44)</f>
        <v>63475</v>
      </c>
      <c r="H38" s="107">
        <f>SUM(H39,H44)</f>
        <v>63475</v>
      </c>
      <c r="I38" s="190"/>
      <c r="BV38" s="8"/>
      <c r="BW38" s="8"/>
      <c r="BX38" s="8"/>
      <c r="BY38" s="8"/>
    </row>
    <row r="39" spans="1:77" ht="30" customHeight="1" thickTop="1">
      <c r="A39" s="103"/>
      <c r="B39" s="147">
        <v>85201</v>
      </c>
      <c r="C39" s="156" t="s">
        <v>199</v>
      </c>
      <c r="D39" s="103"/>
      <c r="E39" s="54"/>
      <c r="F39" s="54">
        <f>SUM(SUM(F40,F42))</f>
        <v>30000</v>
      </c>
      <c r="G39" s="54">
        <f>SUM(G40,G42)</f>
        <v>30000</v>
      </c>
      <c r="H39" s="54">
        <f>SUM(SUM(H40,H42))</f>
        <v>30000</v>
      </c>
      <c r="BV39" s="8"/>
      <c r="BW39" s="8"/>
      <c r="BX39" s="8"/>
      <c r="BY39" s="8"/>
    </row>
    <row r="40" spans="1:77" ht="50.25" customHeight="1">
      <c r="A40" s="144"/>
      <c r="B40" s="151"/>
      <c r="C40" s="149" t="s">
        <v>204</v>
      </c>
      <c r="D40" s="144">
        <v>2310</v>
      </c>
      <c r="E40" s="53"/>
      <c r="F40" s="53">
        <f>SUM(F41)</f>
        <v>15000</v>
      </c>
      <c r="G40" s="53">
        <f>SUM(G41)</f>
        <v>15000</v>
      </c>
      <c r="H40" s="53">
        <f>SUM(H41)</f>
        <v>15000</v>
      </c>
      <c r="BV40" s="8"/>
      <c r="BW40" s="8"/>
      <c r="BX40" s="8"/>
      <c r="BY40" s="8"/>
    </row>
    <row r="41" spans="1:77" ht="30" customHeight="1">
      <c r="A41" s="103"/>
      <c r="B41" s="150"/>
      <c r="C41" s="103" t="s">
        <v>111</v>
      </c>
      <c r="D41" s="103"/>
      <c r="E41" s="54"/>
      <c r="F41" s="54">
        <v>15000</v>
      </c>
      <c r="G41" s="54">
        <v>15000</v>
      </c>
      <c r="H41" s="54">
        <v>15000</v>
      </c>
      <c r="BV41" s="8"/>
      <c r="BW41" s="8"/>
      <c r="BX41" s="8"/>
      <c r="BY41" s="8"/>
    </row>
    <row r="42" spans="1:77" ht="50.25" customHeight="1">
      <c r="A42" s="144"/>
      <c r="B42" s="151"/>
      <c r="C42" s="149" t="s">
        <v>205</v>
      </c>
      <c r="D42" s="144">
        <v>2320</v>
      </c>
      <c r="E42" s="53"/>
      <c r="F42" s="53">
        <f>SUM(F43)</f>
        <v>15000</v>
      </c>
      <c r="G42" s="53">
        <f>SUM(G43)</f>
        <v>15000</v>
      </c>
      <c r="H42" s="53">
        <f>SUM(H43)</f>
        <v>15000</v>
      </c>
      <c r="BV42" s="8"/>
      <c r="BW42" s="8"/>
      <c r="BX42" s="8"/>
      <c r="BY42" s="8"/>
    </row>
    <row r="43" spans="1:77" ht="30" customHeight="1">
      <c r="A43" s="144"/>
      <c r="B43" s="151"/>
      <c r="C43" s="149" t="s">
        <v>208</v>
      </c>
      <c r="D43" s="144"/>
      <c r="E43" s="53"/>
      <c r="F43" s="53">
        <v>15000</v>
      </c>
      <c r="G43" s="53">
        <v>15000</v>
      </c>
      <c r="H43" s="54">
        <v>15000</v>
      </c>
      <c r="BV43" s="8"/>
      <c r="BW43" s="8"/>
      <c r="BX43" s="8"/>
      <c r="BY43" s="8"/>
    </row>
    <row r="44" spans="1:77" ht="30" customHeight="1">
      <c r="A44" s="103"/>
      <c r="B44" s="147">
        <v>85204</v>
      </c>
      <c r="C44" s="142" t="s">
        <v>200</v>
      </c>
      <c r="D44" s="103"/>
      <c r="E44" s="54"/>
      <c r="F44" s="54">
        <f>SUM(F47)</f>
        <v>33475</v>
      </c>
      <c r="G44" s="54">
        <f>SUM(G47)</f>
        <v>33475</v>
      </c>
      <c r="H44" s="143">
        <f>SUM(H47)</f>
        <v>33475</v>
      </c>
      <c r="BV44" s="8"/>
      <c r="BW44" s="8"/>
      <c r="BX44" s="8"/>
      <c r="BY44" s="8"/>
    </row>
    <row r="45" spans="1:77" ht="30" customHeight="1">
      <c r="A45" s="103"/>
      <c r="B45" s="147"/>
      <c r="C45" s="142"/>
      <c r="D45" s="103"/>
      <c r="E45" s="54"/>
      <c r="F45" s="54"/>
      <c r="G45" s="54"/>
      <c r="H45" s="54"/>
      <c r="BV45" s="8"/>
      <c r="BW45" s="8"/>
      <c r="BX45" s="8"/>
      <c r="BY45" s="8"/>
    </row>
    <row r="46" spans="1:77" ht="30" customHeight="1">
      <c r="A46" s="103"/>
      <c r="B46" s="147"/>
      <c r="C46" s="142"/>
      <c r="D46" s="103"/>
      <c r="E46" s="54"/>
      <c r="F46" s="54"/>
      <c r="G46" s="54"/>
      <c r="H46" s="54"/>
      <c r="BV46" s="8"/>
      <c r="BW46" s="8"/>
      <c r="BX46" s="8"/>
      <c r="BY46" s="8"/>
    </row>
    <row r="47" spans="1:77" ht="68.25" customHeight="1">
      <c r="A47" s="144"/>
      <c r="B47" s="144"/>
      <c r="C47" s="149" t="s">
        <v>205</v>
      </c>
      <c r="D47" s="144">
        <v>2320</v>
      </c>
      <c r="E47" s="53"/>
      <c r="F47" s="53">
        <f>SUM(F48:F50)</f>
        <v>33475</v>
      </c>
      <c r="G47" s="53">
        <f>SUM(G48:G50)</f>
        <v>33475</v>
      </c>
      <c r="H47" s="53">
        <f>SUM(H48:H50)</f>
        <v>33475</v>
      </c>
      <c r="BV47" s="8"/>
      <c r="BW47" s="8"/>
      <c r="BX47" s="8"/>
      <c r="BY47" s="8"/>
    </row>
    <row r="48" spans="1:77" ht="30" customHeight="1">
      <c r="A48" s="144"/>
      <c r="B48" s="144"/>
      <c r="C48" s="144" t="s">
        <v>206</v>
      </c>
      <c r="D48" s="144"/>
      <c r="E48" s="53"/>
      <c r="F48" s="53">
        <v>10926</v>
      </c>
      <c r="G48" s="53">
        <v>10926</v>
      </c>
      <c r="H48" s="53">
        <v>10926</v>
      </c>
      <c r="BV48" s="8"/>
      <c r="BW48" s="8"/>
      <c r="BX48" s="8"/>
      <c r="BY48" s="8"/>
    </row>
    <row r="49" spans="1:77" ht="30" customHeight="1">
      <c r="A49" s="144"/>
      <c r="B49" s="144"/>
      <c r="C49" s="144" t="s">
        <v>207</v>
      </c>
      <c r="D49" s="144"/>
      <c r="E49" s="53"/>
      <c r="F49" s="53">
        <v>12667</v>
      </c>
      <c r="G49" s="53">
        <v>12667</v>
      </c>
      <c r="H49" s="53">
        <v>12667</v>
      </c>
      <c r="BV49" s="8"/>
      <c r="BW49" s="8"/>
      <c r="BX49" s="8"/>
      <c r="BY49" s="8"/>
    </row>
    <row r="50" spans="1:77" ht="30" customHeight="1" thickBot="1">
      <c r="A50" s="57"/>
      <c r="B50" s="57"/>
      <c r="C50" s="57" t="s">
        <v>112</v>
      </c>
      <c r="D50" s="57"/>
      <c r="E50" s="157"/>
      <c r="F50" s="157">
        <v>9882</v>
      </c>
      <c r="G50" s="157">
        <v>9882</v>
      </c>
      <c r="H50" s="157">
        <v>9882</v>
      </c>
      <c r="BV50" s="8"/>
      <c r="BW50" s="8"/>
      <c r="BX50" s="8"/>
      <c r="BY50" s="8"/>
    </row>
    <row r="51" spans="1:77" ht="36" customHeight="1" thickBot="1" thickTop="1">
      <c r="A51" s="154"/>
      <c r="B51" s="154"/>
      <c r="C51" s="51" t="s">
        <v>209</v>
      </c>
      <c r="D51" s="154"/>
      <c r="E51" s="155"/>
      <c r="F51" s="52">
        <f>SUM(F33,F38)</f>
        <v>323475</v>
      </c>
      <c r="G51" s="52">
        <f>SUM(G33,G38)</f>
        <v>323475</v>
      </c>
      <c r="H51" s="52">
        <f>SUM(H33,H38)</f>
        <v>323475</v>
      </c>
      <c r="BV51" s="8"/>
      <c r="BW51" s="8"/>
      <c r="BX51" s="8"/>
      <c r="BY51" s="8"/>
    </row>
    <row r="52" ht="15.75" thickTop="1"/>
    <row r="53" ht="15">
      <c r="A53" s="191"/>
    </row>
  </sheetData>
  <mergeCells count="8">
    <mergeCell ref="A1:H1"/>
    <mergeCell ref="A4:A6"/>
    <mergeCell ref="B4:B6"/>
    <mergeCell ref="D4:D6"/>
    <mergeCell ref="E4:E6"/>
    <mergeCell ref="F4:F6"/>
    <mergeCell ref="G4:H4"/>
    <mergeCell ref="G5:G6"/>
  </mergeCells>
  <printOptions horizontalCentered="1"/>
  <pageMargins left="0.5905511811023623" right="0.5905511811023623" top="1.1" bottom="0.3937007874015748" header="0.5118110236220472" footer="0.5118110236220472"/>
  <pageSetup horizontalDpi="600" verticalDpi="600" orientation="landscape" paperSize="9" scale="90" r:id="rId1"/>
  <headerFooter alignWithMargins="0">
    <oddHeader xml:space="preserve">&amp;RZałącznik nr  8
do Uchwały  nr XIV/89/2007
z dnia 27.12.2007 r. </oddHeader>
  </headerFooter>
  <rowBreaks count="2" manualBreakCount="2">
    <brk id="17" max="7" man="1"/>
    <brk id="31" max="7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K18"/>
  <sheetViews>
    <sheetView workbookViewId="0" topLeftCell="C1">
      <selection activeCell="A2" sqref="A2:J2"/>
    </sheetView>
  </sheetViews>
  <sheetFormatPr defaultColWidth="9.00390625" defaultRowHeight="12.75"/>
  <cols>
    <col min="1" max="1" width="4.75390625" style="0" customWidth="1"/>
    <col min="2" max="2" width="35.25390625" style="0" customWidth="1"/>
    <col min="3" max="3" width="16.125" style="0" customWidth="1"/>
    <col min="4" max="4" width="10.75390625" style="0" customWidth="1"/>
    <col min="5" max="5" width="11.875" style="0" customWidth="1"/>
    <col min="6" max="6" width="8.75390625" style="0" customWidth="1"/>
    <col min="7" max="7" width="13.25390625" style="0" customWidth="1"/>
    <col min="8" max="8" width="9.75390625" style="0" customWidth="1"/>
    <col min="9" max="9" width="11.125" style="0" customWidth="1"/>
    <col min="10" max="10" width="16.00390625" style="0" customWidth="1"/>
    <col min="11" max="11" width="16.875" style="0" customWidth="1"/>
  </cols>
  <sheetData>
    <row r="1" spans="1:10" ht="18">
      <c r="A1" s="293" t="s">
        <v>236</v>
      </c>
      <c r="B1" s="293"/>
      <c r="C1" s="293"/>
      <c r="D1" s="293"/>
      <c r="E1" s="293"/>
      <c r="F1" s="293"/>
      <c r="G1" s="293"/>
      <c r="H1" s="293"/>
      <c r="I1" s="293"/>
      <c r="J1" s="293"/>
    </row>
    <row r="2" spans="1:10" ht="16.5">
      <c r="A2" s="320"/>
      <c r="B2" s="320"/>
      <c r="C2" s="320"/>
      <c r="D2" s="320"/>
      <c r="E2" s="320"/>
      <c r="F2" s="320"/>
      <c r="G2" s="320"/>
      <c r="H2" s="320"/>
      <c r="I2" s="320"/>
      <c r="J2" s="320"/>
    </row>
    <row r="3" spans="1:10" ht="6" customHeight="1">
      <c r="A3" s="6"/>
      <c r="B3" s="6"/>
      <c r="C3" s="6"/>
      <c r="D3" s="6"/>
      <c r="E3" s="6"/>
      <c r="F3" s="6"/>
      <c r="G3" s="6"/>
      <c r="H3" s="6"/>
      <c r="I3" s="6"/>
      <c r="J3" s="6"/>
    </row>
    <row r="4" spans="1:11" ht="12.75">
      <c r="A4" s="1"/>
      <c r="B4" s="1"/>
      <c r="C4" s="1"/>
      <c r="D4" s="1"/>
      <c r="E4" s="1"/>
      <c r="F4" s="1"/>
      <c r="G4" s="1"/>
      <c r="H4" s="1"/>
      <c r="I4" s="1"/>
      <c r="K4" s="9" t="s">
        <v>38</v>
      </c>
    </row>
    <row r="5" spans="1:11" ht="15" customHeight="1">
      <c r="A5" s="289" t="s">
        <v>54</v>
      </c>
      <c r="B5" s="289" t="s">
        <v>0</v>
      </c>
      <c r="C5" s="290" t="s">
        <v>86</v>
      </c>
      <c r="D5" s="321" t="s">
        <v>61</v>
      </c>
      <c r="E5" s="322"/>
      <c r="F5" s="322"/>
      <c r="G5" s="323"/>
      <c r="H5" s="290" t="s">
        <v>8</v>
      </c>
      <c r="I5" s="290"/>
      <c r="J5" s="290" t="s">
        <v>87</v>
      </c>
      <c r="K5" s="290" t="s">
        <v>252</v>
      </c>
    </row>
    <row r="6" spans="1:11" ht="15" customHeight="1">
      <c r="A6" s="289"/>
      <c r="B6" s="289"/>
      <c r="C6" s="290"/>
      <c r="D6" s="290" t="s">
        <v>7</v>
      </c>
      <c r="E6" s="324" t="s">
        <v>6</v>
      </c>
      <c r="F6" s="325"/>
      <c r="G6" s="326"/>
      <c r="H6" s="290" t="s">
        <v>7</v>
      </c>
      <c r="I6" s="290" t="s">
        <v>58</v>
      </c>
      <c r="J6" s="290"/>
      <c r="K6" s="290"/>
    </row>
    <row r="7" spans="1:11" ht="18" customHeight="1">
      <c r="A7" s="289"/>
      <c r="B7" s="289"/>
      <c r="C7" s="290"/>
      <c r="D7" s="290"/>
      <c r="E7" s="291" t="s">
        <v>88</v>
      </c>
      <c r="F7" s="324" t="s">
        <v>6</v>
      </c>
      <c r="G7" s="326"/>
      <c r="H7" s="290"/>
      <c r="I7" s="290"/>
      <c r="J7" s="290"/>
      <c r="K7" s="290"/>
    </row>
    <row r="8" spans="1:11" ht="45" customHeight="1">
      <c r="A8" s="289"/>
      <c r="B8" s="289"/>
      <c r="C8" s="290"/>
      <c r="D8" s="290"/>
      <c r="E8" s="303"/>
      <c r="F8" s="61" t="s">
        <v>85</v>
      </c>
      <c r="G8" s="61" t="s">
        <v>84</v>
      </c>
      <c r="H8" s="290"/>
      <c r="I8" s="290"/>
      <c r="J8" s="290"/>
      <c r="K8" s="290"/>
    </row>
    <row r="9" spans="1:11" s="124" customFormat="1" ht="12" customHeight="1">
      <c r="A9" s="123">
        <v>1</v>
      </c>
      <c r="B9" s="123">
        <v>2</v>
      </c>
      <c r="C9" s="123">
        <v>3</v>
      </c>
      <c r="D9" s="123">
        <v>4</v>
      </c>
      <c r="E9" s="123">
        <v>5</v>
      </c>
      <c r="F9" s="123">
        <v>6</v>
      </c>
      <c r="G9" s="123">
        <v>7</v>
      </c>
      <c r="H9" s="123">
        <v>8</v>
      </c>
      <c r="I9" s="123">
        <v>9</v>
      </c>
      <c r="J9" s="123">
        <v>10</v>
      </c>
      <c r="K9" s="123">
        <v>11</v>
      </c>
    </row>
    <row r="10" spans="1:11" ht="39.75" customHeight="1">
      <c r="A10" s="161" t="s">
        <v>10</v>
      </c>
      <c r="B10" s="162" t="s">
        <v>14</v>
      </c>
      <c r="C10" s="163">
        <v>21655</v>
      </c>
      <c r="D10" s="163">
        <v>105000</v>
      </c>
      <c r="E10" s="162"/>
      <c r="F10" s="161" t="s">
        <v>44</v>
      </c>
      <c r="G10" s="162"/>
      <c r="H10" s="163">
        <v>105000</v>
      </c>
      <c r="I10" s="162"/>
      <c r="J10" s="163">
        <v>21655</v>
      </c>
      <c r="K10" s="161" t="s">
        <v>44</v>
      </c>
    </row>
    <row r="11" spans="1:11" ht="39.75" customHeight="1">
      <c r="A11" s="164"/>
      <c r="B11" s="165" t="s">
        <v>63</v>
      </c>
      <c r="C11" s="100"/>
      <c r="D11" s="100"/>
      <c r="E11" s="100"/>
      <c r="F11" s="164"/>
      <c r="G11" s="100"/>
      <c r="H11" s="100"/>
      <c r="I11" s="100"/>
      <c r="J11" s="100"/>
      <c r="K11" s="164"/>
    </row>
    <row r="12" spans="1:11" ht="71.25" customHeight="1">
      <c r="A12" s="164"/>
      <c r="B12" s="166" t="s">
        <v>126</v>
      </c>
      <c r="C12" s="143">
        <v>21655</v>
      </c>
      <c r="D12" s="101">
        <v>105000</v>
      </c>
      <c r="E12" s="100"/>
      <c r="F12" s="164" t="s">
        <v>44</v>
      </c>
      <c r="G12" s="100"/>
      <c r="H12" s="101">
        <v>105000</v>
      </c>
      <c r="I12" s="100"/>
      <c r="J12" s="101">
        <v>21655</v>
      </c>
      <c r="K12" s="164" t="s">
        <v>44</v>
      </c>
    </row>
    <row r="13" spans="1:11" s="33" customFormat="1" ht="39.75" customHeight="1">
      <c r="A13" s="318" t="s">
        <v>74</v>
      </c>
      <c r="B13" s="319"/>
      <c r="C13" s="146">
        <v>21655</v>
      </c>
      <c r="D13" s="167">
        <v>105000</v>
      </c>
      <c r="E13" s="131"/>
      <c r="F13" s="131"/>
      <c r="G13" s="131"/>
      <c r="H13" s="146">
        <v>105000</v>
      </c>
      <c r="I13" s="131"/>
      <c r="J13" s="146">
        <v>21655</v>
      </c>
      <c r="K13" s="131"/>
    </row>
    <row r="14" ht="4.5" customHeight="1"/>
    <row r="15" ht="12.75" customHeight="1">
      <c r="A15" s="36"/>
    </row>
    <row r="16" ht="12.75">
      <c r="A16" s="36"/>
    </row>
    <row r="17" ht="12.75">
      <c r="A17" s="36"/>
    </row>
    <row r="18" ht="12.75">
      <c r="A18" s="36"/>
    </row>
  </sheetData>
  <mergeCells count="16">
    <mergeCell ref="E6:G6"/>
    <mergeCell ref="F7:G7"/>
    <mergeCell ref="K5:K8"/>
    <mergeCell ref="H6:H8"/>
    <mergeCell ref="I6:I8"/>
    <mergeCell ref="J5:J8"/>
    <mergeCell ref="A13:B13"/>
    <mergeCell ref="H5:I5"/>
    <mergeCell ref="A1:J1"/>
    <mergeCell ref="A2:J2"/>
    <mergeCell ref="A5:A8"/>
    <mergeCell ref="B5:B8"/>
    <mergeCell ref="C5:C8"/>
    <mergeCell ref="D6:D8"/>
    <mergeCell ref="D5:G5"/>
    <mergeCell ref="E7:E8"/>
  </mergeCells>
  <printOptions horizontalCentered="1"/>
  <pageMargins left="0.5118110236220472" right="0.5118110236220472" top="0.89" bottom="0.63" header="0.5118110236220472" footer="0.5118110236220472"/>
  <pageSetup horizontalDpi="600" verticalDpi="600" orientation="landscape" paperSize="9" scale="85" r:id="rId1"/>
  <headerFooter alignWithMargins="0">
    <oddHeader xml:space="preserve">&amp;R&amp;9Załącznik nr  9
do uchwały  nr XIV/89/2007
z dnia 27.12.2007 r. 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L24"/>
  <sheetViews>
    <sheetView workbookViewId="0" topLeftCell="A1">
      <selection activeCell="E12" sqref="E12"/>
    </sheetView>
  </sheetViews>
  <sheetFormatPr defaultColWidth="9.00390625" defaultRowHeight="12.75"/>
  <cols>
    <col min="1" max="1" width="6.375" style="1" customWidth="1"/>
    <col min="2" max="2" width="14.75390625" style="1" customWidth="1"/>
    <col min="3" max="3" width="14.375" style="1" customWidth="1"/>
    <col min="4" max="4" width="14.75390625" style="1" customWidth="1"/>
    <col min="5" max="5" width="58.625" style="1" customWidth="1"/>
    <col min="6" max="6" width="23.125" style="1" customWidth="1"/>
    <col min="7" max="16384" width="9.125" style="1" customWidth="1"/>
  </cols>
  <sheetData>
    <row r="1" spans="1:6" ht="17.25" customHeight="1">
      <c r="A1" s="298" t="s">
        <v>227</v>
      </c>
      <c r="B1" s="298"/>
      <c r="C1" s="298"/>
      <c r="D1" s="298"/>
      <c r="E1" s="298"/>
      <c r="F1" s="298"/>
    </row>
    <row r="2" spans="5:6" ht="0.75" customHeight="1">
      <c r="E2" s="6"/>
      <c r="F2" s="6"/>
    </row>
    <row r="3" ht="13.5" customHeight="1">
      <c r="F3" s="11" t="s">
        <v>38</v>
      </c>
    </row>
    <row r="4" spans="1:6" ht="19.5" customHeight="1">
      <c r="A4" s="59" t="s">
        <v>54</v>
      </c>
      <c r="B4" s="59" t="s">
        <v>2</v>
      </c>
      <c r="C4" s="59" t="s">
        <v>3</v>
      </c>
      <c r="D4" s="59" t="s">
        <v>4</v>
      </c>
      <c r="E4" s="59" t="s">
        <v>41</v>
      </c>
      <c r="F4" s="59" t="s">
        <v>40</v>
      </c>
    </row>
    <row r="5" spans="1:6" s="125" customFormat="1" ht="12" customHeight="1">
      <c r="A5" s="123">
        <v>1</v>
      </c>
      <c r="B5" s="123">
        <v>2</v>
      </c>
      <c r="C5" s="123">
        <v>3</v>
      </c>
      <c r="D5" s="123">
        <v>4</v>
      </c>
      <c r="E5" s="126">
        <v>5</v>
      </c>
      <c r="F5" s="123">
        <v>6</v>
      </c>
    </row>
    <row r="6" spans="1:6" ht="39.75" customHeight="1">
      <c r="A6" s="158" t="s">
        <v>228</v>
      </c>
      <c r="B6" s="158"/>
      <c r="C6" s="158"/>
      <c r="D6" s="181"/>
      <c r="E6" s="134"/>
      <c r="F6" s="182"/>
    </row>
    <row r="7" spans="1:6" ht="30" customHeight="1" thickBot="1">
      <c r="A7" s="122"/>
      <c r="B7" s="122">
        <v>801</v>
      </c>
      <c r="C7" s="122"/>
      <c r="D7" s="122"/>
      <c r="E7" s="55" t="s">
        <v>184</v>
      </c>
      <c r="F7" s="107">
        <f>SUM(F8)</f>
        <v>295227</v>
      </c>
    </row>
    <row r="8" spans="1:6" ht="30" customHeight="1" thickTop="1">
      <c r="A8" s="142"/>
      <c r="B8" s="142"/>
      <c r="C8" s="142">
        <v>80130</v>
      </c>
      <c r="D8" s="142"/>
      <c r="E8" s="142" t="s">
        <v>210</v>
      </c>
      <c r="F8" s="148">
        <f>SUM(F9)</f>
        <v>295227</v>
      </c>
    </row>
    <row r="9" spans="1:6" ht="39.75" customHeight="1">
      <c r="A9" s="131" t="s">
        <v>10</v>
      </c>
      <c r="B9" s="131"/>
      <c r="C9" s="131"/>
      <c r="D9" s="131">
        <v>2540</v>
      </c>
      <c r="E9" s="149" t="s">
        <v>212</v>
      </c>
      <c r="F9" s="146">
        <f>SUM(F10:F13)</f>
        <v>295227</v>
      </c>
    </row>
    <row r="10" spans="1:6" ht="39.75" customHeight="1">
      <c r="A10" s="103" t="s">
        <v>11</v>
      </c>
      <c r="B10" s="103"/>
      <c r="C10" s="103"/>
      <c r="D10" s="103"/>
      <c r="E10" s="104" t="s">
        <v>221</v>
      </c>
      <c r="F10" s="54">
        <v>52826</v>
      </c>
    </row>
    <row r="11" spans="1:6" s="73" customFormat="1" ht="39.75" customHeight="1">
      <c r="A11" s="144" t="s">
        <v>12</v>
      </c>
      <c r="B11" s="144"/>
      <c r="C11" s="144"/>
      <c r="D11" s="144"/>
      <c r="E11" s="149" t="s">
        <v>218</v>
      </c>
      <c r="F11" s="53">
        <v>45663</v>
      </c>
    </row>
    <row r="12" spans="1:6" ht="39.75" customHeight="1">
      <c r="A12" s="103" t="s">
        <v>13</v>
      </c>
      <c r="B12" s="103"/>
      <c r="C12" s="103"/>
      <c r="D12" s="103"/>
      <c r="E12" s="104" t="s">
        <v>219</v>
      </c>
      <c r="F12" s="54">
        <v>90032</v>
      </c>
    </row>
    <row r="13" spans="1:11" s="183" customFormat="1" ht="45.75" customHeight="1">
      <c r="A13" s="144" t="s">
        <v>1</v>
      </c>
      <c r="B13" s="144"/>
      <c r="C13" s="144"/>
      <c r="D13" s="144"/>
      <c r="E13" s="149" t="s">
        <v>220</v>
      </c>
      <c r="F13" s="53">
        <v>106706</v>
      </c>
      <c r="G13" s="5"/>
      <c r="H13" s="5"/>
      <c r="I13" s="5"/>
      <c r="J13" s="5"/>
      <c r="K13" s="5"/>
    </row>
    <row r="14" spans="1:12" s="75" customFormat="1" ht="39.75" customHeight="1" thickBot="1">
      <c r="A14" s="122" t="s">
        <v>127</v>
      </c>
      <c r="B14" s="122"/>
      <c r="C14" s="122"/>
      <c r="D14" s="105"/>
      <c r="E14" s="184"/>
      <c r="F14" s="185"/>
      <c r="G14" s="180"/>
      <c r="H14" s="5"/>
      <c r="I14" s="5"/>
      <c r="J14" s="5"/>
      <c r="K14" s="5"/>
      <c r="L14" s="5"/>
    </row>
    <row r="15" spans="1:6" ht="36.75" customHeight="1" thickBot="1" thickTop="1">
      <c r="A15" s="55"/>
      <c r="B15" s="55">
        <v>921</v>
      </c>
      <c r="C15" s="55"/>
      <c r="D15" s="55"/>
      <c r="E15" s="168" t="s">
        <v>178</v>
      </c>
      <c r="F15" s="56">
        <v>100000</v>
      </c>
    </row>
    <row r="16" spans="1:6" ht="30" customHeight="1" thickTop="1">
      <c r="A16" s="142"/>
      <c r="B16" s="142"/>
      <c r="C16" s="142">
        <v>92116</v>
      </c>
      <c r="D16" s="142"/>
      <c r="E16" s="169" t="s">
        <v>211</v>
      </c>
      <c r="F16" s="148">
        <v>100000</v>
      </c>
    </row>
    <row r="17" spans="1:6" ht="39.75" customHeight="1">
      <c r="A17" s="131" t="s">
        <v>15</v>
      </c>
      <c r="B17" s="131"/>
      <c r="C17" s="131"/>
      <c r="D17" s="144">
        <v>248</v>
      </c>
      <c r="E17" s="149" t="s">
        <v>213</v>
      </c>
      <c r="F17" s="53">
        <v>100000</v>
      </c>
    </row>
    <row r="18" spans="1:6" ht="39.75" customHeight="1" thickBot="1">
      <c r="A18" s="57" t="s">
        <v>11</v>
      </c>
      <c r="B18" s="57"/>
      <c r="C18" s="57"/>
      <c r="D18" s="57"/>
      <c r="E18" s="170" t="s">
        <v>128</v>
      </c>
      <c r="F18" s="157">
        <v>100000</v>
      </c>
    </row>
    <row r="19" spans="1:6" ht="41.25" customHeight="1" thickBot="1" thickTop="1">
      <c r="A19" s="55"/>
      <c r="B19" s="55"/>
      <c r="C19" s="55"/>
      <c r="D19" s="55"/>
      <c r="E19" s="168" t="s">
        <v>120</v>
      </c>
      <c r="F19" s="56">
        <f>SUM(F7,F15)</f>
        <v>395227</v>
      </c>
    </row>
    <row r="20" ht="13.5" thickTop="1"/>
    <row r="21" ht="12.75">
      <c r="A21" s="36"/>
    </row>
    <row r="22" ht="12.75">
      <c r="A22" s="35"/>
    </row>
    <row r="24" ht="12.75">
      <c r="A24" s="35"/>
    </row>
  </sheetData>
  <mergeCells count="1">
    <mergeCell ref="A1:F1"/>
  </mergeCells>
  <printOptions horizontalCentered="1"/>
  <pageMargins left="0.5511811023622047" right="0.5118110236220472" top="2.204724409448819" bottom="0.984251968503937" header="0.5118110236220472" footer="0.5118110236220472"/>
  <pageSetup horizontalDpi="600" verticalDpi="600" orientation="landscape" paperSize="9" scale="90" r:id="rId1"/>
  <headerFooter alignWithMargins="0">
    <oddHeader>&amp;R&amp;9Załącznik nr  10
do uchwały   nr   XIV/89/2007
z dnia 27.12.2007 r.</oddHeader>
  </headerFooter>
  <rowBreaks count="1" manualBreakCount="1">
    <brk id="13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mwa.rpi</cp:lastModifiedBy>
  <cp:lastPrinted>2008-01-14T13:14:51Z</cp:lastPrinted>
  <dcterms:created xsi:type="dcterms:W3CDTF">1998-12-09T13:02:10Z</dcterms:created>
  <dcterms:modified xsi:type="dcterms:W3CDTF">2008-10-22T06:35:06Z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-1994778144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